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88" windowHeight="9060" firstSheet="3" activeTab="4"/>
  </bookViews>
  <sheets>
    <sheet name="Macro1" sheetId="1" state="hidden" r:id="rId1"/>
    <sheet name="低压柜报价" sheetId="2" state="hidden" r:id="rId2"/>
    <sheet name="高压柜报价" sheetId="3" state="hidden" r:id="rId3"/>
    <sheet name="清单编制说明" sheetId="4" r:id="rId4"/>
    <sheet name="工程量清单" sheetId="5" r:id="rId5"/>
  </sheets>
  <definedNames>
    <definedName name="_xlnm.Print_Area" localSheetId="1">'低压柜报价'!$A$1:$I$155</definedName>
    <definedName name="_xlnm.Print_Area" localSheetId="2">'高压柜报价'!$A$1:$H$114</definedName>
    <definedName name="_xlnm.Print_Titles" localSheetId="1">'低压柜报价'!$1:$5</definedName>
    <definedName name="_xlnm.Print_Titles" localSheetId="2">'高压柜报价'!$1:$5</definedName>
    <definedName name="_xlnm.Print_Titles" localSheetId="4">'工程量清单'!$1:$2</definedName>
  </definedNames>
  <calcPr fullCalcOnLoad="1"/>
</workbook>
</file>

<file path=xl/sharedStrings.xml><?xml version="1.0" encoding="utf-8"?>
<sst xmlns="http://schemas.openxmlformats.org/spreadsheetml/2006/main" count="879" uniqueCount="281">
  <si>
    <t>环旭电子股份有限公司</t>
  </si>
  <si>
    <t>工 程 估 价 单</t>
  </si>
  <si>
    <t>估计单位：</t>
  </si>
  <si>
    <t>工程名稱：3#1F新增低压盘柜工程(从2#4F引）</t>
  </si>
  <si>
    <t>项目</t>
  </si>
  <si>
    <t>品名 规格</t>
  </si>
  <si>
    <t>单位</t>
  </si>
  <si>
    <t>数量</t>
  </si>
  <si>
    <t>单价</t>
  </si>
  <si>
    <t>总价</t>
  </si>
  <si>
    <t>备注</t>
  </si>
  <si>
    <t>一</t>
  </si>
  <si>
    <t>新增低压柜工程</t>
  </si>
  <si>
    <t>式</t>
  </si>
  <si>
    <t>二</t>
  </si>
  <si>
    <t>新增桥架工程</t>
  </si>
  <si>
    <t>三</t>
  </si>
  <si>
    <t>新增电缆工程</t>
  </si>
  <si>
    <t>四</t>
  </si>
  <si>
    <t>新增变压器</t>
  </si>
  <si>
    <t>总计</t>
  </si>
  <si>
    <t>USI-11L1</t>
  </si>
  <si>
    <t>台</t>
  </si>
  <si>
    <t>USI-11L2</t>
  </si>
  <si>
    <t>USI-11L3</t>
  </si>
  <si>
    <t>USI-11L4</t>
  </si>
  <si>
    <t>USI-2-3-8</t>
  </si>
  <si>
    <t>USI-2-3-9</t>
  </si>
  <si>
    <t>安装工资</t>
  </si>
  <si>
    <t>盘柜槽钢基础（10#槽钢）</t>
  </si>
  <si>
    <t>混凝土浇筑和环氧地坪</t>
  </si>
  <si>
    <t>扁铁接地</t>
  </si>
  <si>
    <t>五金另料</t>
  </si>
  <si>
    <t>吊运费</t>
  </si>
  <si>
    <t>运费</t>
  </si>
  <si>
    <t>小计</t>
  </si>
  <si>
    <t>低压柜分项工程</t>
  </si>
  <si>
    <t>箱体 2200H*1000W*1000D GCK</t>
  </si>
  <si>
    <t>個</t>
  </si>
  <si>
    <t>启华</t>
  </si>
  <si>
    <t>抽屜1单元</t>
  </si>
  <si>
    <t>框架断路器 E2N2000 3P 2000A PR121/P</t>
  </si>
  <si>
    <t>只</t>
  </si>
  <si>
    <t>ABB</t>
  </si>
  <si>
    <t>塑壳断路器 S1N125 3P 50A</t>
  </si>
  <si>
    <t>浪涌保护器 OVR BT2 3N-70-440S PTS</t>
  </si>
  <si>
    <t>CT 2000/5</t>
  </si>
  <si>
    <t>通宇</t>
  </si>
  <si>
    <t>多功能電錶</t>
  </si>
  <si>
    <t>江阴斯菲尔</t>
  </si>
  <si>
    <t>指示灯</t>
  </si>
  <si>
    <t>双科</t>
  </si>
  <si>
    <t>熔断器含座 6A</t>
  </si>
  <si>
    <t>TEND</t>
  </si>
  <si>
    <t>盘内照明及微动</t>
  </si>
  <si>
    <t>套</t>
  </si>
  <si>
    <t>国标</t>
  </si>
  <si>
    <t>铜排或PVC电线</t>
  </si>
  <si>
    <t>辅料,压克力标牌,五金另料</t>
  </si>
  <si>
    <t>组立工资</t>
  </si>
  <si>
    <t>抽屜3单元</t>
  </si>
  <si>
    <t>塑壳断路器 S6H800 3P 800A</t>
  </si>
  <si>
    <t>接触器 A185-30-11</t>
  </si>
  <si>
    <t>补偿控制器 RVC-6</t>
  </si>
  <si>
    <t>电容器 3P 100KVAR</t>
  </si>
  <si>
    <t>电抗器 3P 100KVAR</t>
  </si>
  <si>
    <t>富杰</t>
  </si>
  <si>
    <t>快速熔断器 3P 160A</t>
  </si>
  <si>
    <t>南光</t>
  </si>
  <si>
    <t>避雷器</t>
  </si>
  <si>
    <t>正泰</t>
  </si>
  <si>
    <t>CT 800/5</t>
  </si>
  <si>
    <t>电流电压表</t>
  </si>
  <si>
    <t>瑞升</t>
  </si>
  <si>
    <t>电流电压转换</t>
  </si>
  <si>
    <t>大功率散热风扇</t>
  </si>
  <si>
    <t>箱体 2200H*800W*1000D GCK</t>
  </si>
  <si>
    <t>框架断路器 E2N1250 3P 1250A PR121/P</t>
  </si>
  <si>
    <t>塑壳断路器 S3H250 3P 250A</t>
  </si>
  <si>
    <t>塑壳断路器 S5H400 3P 400A</t>
  </si>
  <si>
    <t>CT 1200/5</t>
  </si>
  <si>
    <t>CT 400/5</t>
  </si>
  <si>
    <t>CT 250/5</t>
  </si>
  <si>
    <t>塑壳断路器 S5H630 3P 630A</t>
  </si>
  <si>
    <t>CT 600/5</t>
  </si>
  <si>
    <t>箱体 2000H*800W*600D SPCC2.0T</t>
  </si>
  <si>
    <t>塑壳断路器 S5N630 3P 630A</t>
  </si>
  <si>
    <t>塑壳断路器 S5N400 3P 400A</t>
  </si>
  <si>
    <t>塑壳断路器 S2N160 3P 160A</t>
  </si>
  <si>
    <t>塑壳断路器 S1N125 3P 16.25.80A</t>
  </si>
  <si>
    <t>亮鑫</t>
  </si>
  <si>
    <t>400*100mm</t>
  </si>
  <si>
    <t>米</t>
  </si>
  <si>
    <t>桥架弯头及配件</t>
  </si>
  <si>
    <t>桥架连接软铜带及马口螺丝</t>
  </si>
  <si>
    <t>华新丽华</t>
  </si>
  <si>
    <t xml:space="preserve">YJV 1*150mm2 </t>
  </si>
  <si>
    <t>m</t>
  </si>
  <si>
    <t xml:space="preserve">YJV 1*70mm2 </t>
  </si>
  <si>
    <t>电缆接线端子头</t>
  </si>
  <si>
    <t>配线辅材及另料</t>
  </si>
  <si>
    <t>电缆安装工资</t>
  </si>
  <si>
    <t>运杂费</t>
  </si>
  <si>
    <t>变压器（10KV-0.4KV 1000KVA)</t>
  </si>
  <si>
    <t>铁箱  屋内自立式</t>
  </si>
  <si>
    <t xml:space="preserve">SCLB10-1000,10KV±2*2.5%-0.4KV,3∮,50HZ </t>
  </si>
  <si>
    <t>1000KVA,Dyn11,UK=6%，编织软铜带，</t>
  </si>
  <si>
    <t>温度控制器,附启动风扇、温度显示</t>
  </si>
  <si>
    <t>附报警,跳脱接点,附RS485通讯埠</t>
  </si>
  <si>
    <t>盘内日光灯附开关</t>
  </si>
  <si>
    <t>铜排 高压电缆及支持碍子</t>
  </si>
  <si>
    <t>铭牌及五金另料</t>
  </si>
  <si>
    <t>PVC电线及零料</t>
  </si>
  <si>
    <t>电侧费</t>
  </si>
  <si>
    <t>配盘工资</t>
  </si>
  <si>
    <t>新增高压柜工程</t>
  </si>
  <si>
    <t>新增高压电缆工程</t>
  </si>
  <si>
    <t>合计</t>
  </si>
  <si>
    <t>高压开关柜报价汇总表</t>
  </si>
  <si>
    <t>进线柜</t>
  </si>
  <si>
    <t>2H11</t>
  </si>
  <si>
    <t>计量柜</t>
  </si>
  <si>
    <t>2H12</t>
  </si>
  <si>
    <t>PT柜</t>
  </si>
  <si>
    <t>2H13</t>
  </si>
  <si>
    <t>出线柜1</t>
  </si>
  <si>
    <t>2H14 2H15 2H16 2H20</t>
  </si>
  <si>
    <t>出线柜2</t>
  </si>
  <si>
    <t>AH17 AH18 AH19</t>
  </si>
  <si>
    <t>进线柜2H11 明细表</t>
  </si>
  <si>
    <t>1</t>
  </si>
  <si>
    <t>抽出式真空断路器</t>
  </si>
  <si>
    <t>VD4-12 1250-25</t>
  </si>
  <si>
    <t>2</t>
  </si>
  <si>
    <t>电流互感器</t>
  </si>
  <si>
    <t>LZZBJ9-10A1   1200/5  0.5/5P10 15/15VA</t>
  </si>
  <si>
    <t>大连一互</t>
  </si>
  <si>
    <t>3</t>
  </si>
  <si>
    <t>多功能表</t>
  </si>
  <si>
    <t>PM810</t>
  </si>
  <si>
    <t>施耐德</t>
  </si>
  <si>
    <t>4</t>
  </si>
  <si>
    <t>微机保护装置</t>
  </si>
  <si>
    <t>SPAJ140C</t>
  </si>
  <si>
    <t>5</t>
  </si>
  <si>
    <t>带电显示装置及传感器</t>
  </si>
  <si>
    <t>DXN-10</t>
  </si>
  <si>
    <t>鑫源</t>
  </si>
  <si>
    <t>6</t>
  </si>
  <si>
    <t>温控器</t>
  </si>
  <si>
    <t>BC-WSK-2-M</t>
  </si>
  <si>
    <t>7</t>
  </si>
  <si>
    <t>加热器</t>
  </si>
  <si>
    <t>BC-DJR-100S</t>
  </si>
  <si>
    <t>8</t>
  </si>
  <si>
    <t>空气开关</t>
  </si>
  <si>
    <t>DZ47</t>
  </si>
  <si>
    <t>9</t>
  </si>
  <si>
    <t>主母线铜排</t>
  </si>
  <si>
    <t>TMY-80*10</t>
  </si>
  <si>
    <t>深圳辐赛</t>
  </si>
  <si>
    <t>10</t>
  </si>
  <si>
    <t>柜壳</t>
  </si>
  <si>
    <t>800*2300*1640mm</t>
  </si>
  <si>
    <t>11</t>
  </si>
  <si>
    <t>辅材</t>
  </si>
  <si>
    <t>电线、按钮、指示灯、端子等</t>
  </si>
  <si>
    <t>批</t>
  </si>
  <si>
    <t>12</t>
  </si>
  <si>
    <t>人工费、运费等等</t>
  </si>
  <si>
    <t xml:space="preserve">  计量柜2H12 明细表</t>
  </si>
  <si>
    <t>LZZBJ9-10A1   1000/5  0.2S 15VA</t>
  </si>
  <si>
    <t>电压互感器</t>
  </si>
  <si>
    <t>JDZ11-10B   10/0.1KV 0.2 30VA</t>
  </si>
  <si>
    <t>高压熔断器</t>
  </si>
  <si>
    <t>XRNP-10/0.5</t>
  </si>
  <si>
    <t>曙熔电器</t>
  </si>
  <si>
    <t>计量手车</t>
  </si>
  <si>
    <t>JL-1250</t>
  </si>
  <si>
    <t>上海明及</t>
  </si>
  <si>
    <t xml:space="preserve">  PT柜2H13 明细表</t>
  </si>
  <si>
    <t>JDZJ10-10A2  10/0.1 0.5 30VA</t>
  </si>
  <si>
    <t xml:space="preserve">XRNP-10/0.5 </t>
  </si>
  <si>
    <t>REX521GHHPSH50G ZH</t>
  </si>
  <si>
    <t>PT手车</t>
  </si>
  <si>
    <t>PT-630</t>
  </si>
  <si>
    <t>MWD-15</t>
  </si>
  <si>
    <t>个</t>
  </si>
  <si>
    <t>分支母线铜排</t>
  </si>
  <si>
    <t>TMY-40*6</t>
  </si>
  <si>
    <t>800*2200*1640mm</t>
  </si>
  <si>
    <t>13</t>
  </si>
  <si>
    <t>14</t>
  </si>
  <si>
    <t xml:space="preserve">  出线柜2H14 2H15 2H16 2H20  明细表</t>
  </si>
  <si>
    <t>VD4-12 630-25</t>
  </si>
  <si>
    <t>LZZBJ9-10   100/5  0.5/5P10 15/15VA</t>
  </si>
  <si>
    <t>接地开关</t>
  </si>
  <si>
    <t>JN15-10/31.5KA</t>
  </si>
  <si>
    <t>南开电气</t>
  </si>
  <si>
    <t>江山鑫源</t>
  </si>
  <si>
    <t>TMY-80*8</t>
  </si>
  <si>
    <t>15</t>
  </si>
  <si>
    <t xml:space="preserve">  出线柜2H17 2H18 2H19  明细表</t>
  </si>
  <si>
    <t>SPAM150C</t>
  </si>
  <si>
    <t>高压电缆线</t>
  </si>
  <si>
    <t>YJV-8.7/10KV 1*150</t>
  </si>
  <si>
    <t>YJV-8.7/10KV 1*50</t>
  </si>
  <si>
    <t>配线另料（含电缆头、标示牌等）</t>
  </si>
  <si>
    <t>高压电缆检测费</t>
  </si>
  <si>
    <t>桥架支架</t>
  </si>
  <si>
    <t>气密封堵（含墙孔及过楼板防火封堵）</t>
  </si>
  <si>
    <t>型号</t>
  </si>
  <si>
    <t>编号</t>
  </si>
  <si>
    <t>高压进线柜</t>
  </si>
  <si>
    <t>KYN28柜</t>
  </si>
  <si>
    <t>AH1,AH2</t>
  </si>
  <si>
    <t>低压总开关柜</t>
  </si>
  <si>
    <t>GGD</t>
  </si>
  <si>
    <t>D11  D21</t>
  </si>
  <si>
    <t>低压电容柜</t>
  </si>
  <si>
    <t>D12 D12-1 D22 D22-1'</t>
  </si>
  <si>
    <t>低压出线柜</t>
  </si>
  <si>
    <t>D13,D23</t>
  </si>
  <si>
    <t>D14,D24</t>
  </si>
  <si>
    <t>D15,D25</t>
  </si>
  <si>
    <t>D16,D26</t>
  </si>
  <si>
    <t>D17,D27</t>
  </si>
  <si>
    <t>D18,D28</t>
  </si>
  <si>
    <t>D19,D29</t>
  </si>
  <si>
    <t>D110,D210</t>
  </si>
  <si>
    <t>D111,D211</t>
  </si>
  <si>
    <t>D112,D212</t>
  </si>
  <si>
    <t>D113,D213</t>
  </si>
  <si>
    <t>D114,D214</t>
  </si>
  <si>
    <t>联络柜</t>
  </si>
  <si>
    <t>D215</t>
  </si>
  <si>
    <t>D115,</t>
  </si>
  <si>
    <t>联络母线</t>
  </si>
  <si>
    <t>桥箱式（4000A)</t>
  </si>
  <si>
    <t>低压主母排</t>
  </si>
  <si>
    <t>变压器柜及铜排制作</t>
  </si>
  <si>
    <t>T1,T2</t>
  </si>
  <si>
    <t>变压器</t>
  </si>
  <si>
    <t xml:space="preserve">SCB14-10/2000KVA   </t>
  </si>
  <si>
    <t>信号线铺设</t>
  </si>
  <si>
    <t>终端电缆套料及制作</t>
  </si>
  <si>
    <t>120平方</t>
  </si>
  <si>
    <t>中间电缆套料及制作</t>
  </si>
  <si>
    <t>直流屏</t>
  </si>
  <si>
    <t>DC110V</t>
  </si>
  <si>
    <t>模拟屏</t>
  </si>
  <si>
    <t>电气试验调试</t>
  </si>
  <si>
    <t>项</t>
  </si>
  <si>
    <t>高低压二次回路</t>
  </si>
  <si>
    <t>低压出线柜</t>
  </si>
  <si>
    <t>TMY-2*（4(100*10)+(80*6）</t>
  </si>
  <si>
    <t>TMY-3*［2(125*10)+1(125*10)］</t>
  </si>
  <si>
    <t>YJV-22/10KV-3*120</t>
  </si>
  <si>
    <t>安全工器具、绝缘地毯</t>
  </si>
  <si>
    <t>设备安装单价（元/含税）</t>
  </si>
  <si>
    <t>综合单价
（元/含税）</t>
  </si>
  <si>
    <t>合价
（元/含税）</t>
  </si>
  <si>
    <t>备注（投标品牌）</t>
  </si>
  <si>
    <t>功率因数补偿：在10KV站内低压侧设功率因数集中自动补偿装置，补偿后的功率因数不低于0.9。</t>
  </si>
  <si>
    <t>低压配电柜外壳防护等级IP30，塑壳断路器250A及以下采用热磁脱扣器，250A以上采用电子脱扣器，并附有OF触点和SDE触点。</t>
  </si>
  <si>
    <t>变电站内低压配电柜落地安装，柜底采用10#槽钢作固定底座。</t>
  </si>
  <si>
    <t>校方提供设计说明及图纸，另外校方提供的其它书面材料也作为执行依据。</t>
  </si>
  <si>
    <r>
      <rPr>
        <b/>
        <sz val="12"/>
        <rFont val="宋体"/>
        <family val="0"/>
      </rPr>
      <t>施工工期：</t>
    </r>
    <r>
      <rPr>
        <sz val="12"/>
        <rFont val="宋体"/>
        <family val="0"/>
      </rPr>
      <t>定标后40日内完成设备生产采购，15日内完成施工安装调试，出具电试报告。</t>
    </r>
  </si>
  <si>
    <r>
      <rPr>
        <b/>
        <sz val="12"/>
        <rFont val="宋体"/>
        <family val="0"/>
      </rPr>
      <t>工程概况：</t>
    </r>
    <r>
      <rPr>
        <sz val="12"/>
        <rFont val="宋体"/>
        <family val="0"/>
      </rPr>
      <t>本工程从校区35KV变电站引来两路10KV高压电源，室外电缆采用穿管埋地敷设，进线电缆穿管引入12#学院楼一层10KV变电站。变压器总装机容量为4000KVA，站内设两台SCB14—2000KVA干式变压器，低压侧0.4KV，两台变压器分列运行，进行低压联络，联络开关与进线开关互锁。</t>
    </r>
  </si>
  <si>
    <r>
      <rPr>
        <b/>
        <sz val="12"/>
        <rFont val="宋体"/>
        <family val="0"/>
      </rPr>
      <t>多功能表：有功电度表精度0.5级，其它表具精度1.0级</t>
    </r>
    <r>
      <rPr>
        <sz val="12"/>
        <rFont val="宋体"/>
        <family val="0"/>
      </rPr>
      <t>。（1）进线柜、母联柜测量内容：三相电流、电压、有功功率、无功功率、有功电度、无功电度、功率因数、频率、谐波等，液晶显示，RS485接口，选用GC405EZ。电流、电压、有功电度等接入校区能源管理平台。（2）配出回路测量内容：三相电流、电压、有功电度、无功电度等，RS485接口，选用GC400EY。有功电度接入校区能源管理平台。（3）电容柜测量内容：功率因数等。选用ACR-12/J。</t>
    </r>
  </si>
  <si>
    <t>设备环网接地</t>
  </si>
  <si>
    <t>高压电缆铺设</t>
  </si>
  <si>
    <t>工程量清单编制说明</t>
  </si>
  <si>
    <r>
      <rPr>
        <b/>
        <sz val="12"/>
        <rFont val="宋体"/>
        <family val="0"/>
      </rPr>
      <t>工程名称：</t>
    </r>
    <r>
      <rPr>
        <sz val="12"/>
        <rFont val="宋体"/>
        <family val="0"/>
      </rPr>
      <t>上海建桥学院四期10KV变电站工程</t>
    </r>
  </si>
  <si>
    <t>上海建桥学院四期10KV变电站工程工程量清单</t>
  </si>
  <si>
    <r>
      <rPr>
        <b/>
        <sz val="12"/>
        <rFont val="宋体"/>
        <family val="0"/>
      </rPr>
      <t>招标范围</t>
    </r>
    <r>
      <rPr>
        <sz val="12"/>
        <rFont val="宋体"/>
        <family val="0"/>
      </rPr>
      <t>：10KV变电站内所有高低压设备采购，设备安装及调试；10KV高压电缆和通讯电缆采购、施工安装调试，</t>
    </r>
    <r>
      <rPr>
        <sz val="12"/>
        <color indexed="10"/>
        <rFont val="宋体"/>
        <family val="0"/>
      </rPr>
      <t>发包人保留对施工范围调整的权利。</t>
    </r>
  </si>
  <si>
    <t>设备/主材供应单价（元/含税）</t>
  </si>
  <si>
    <r>
      <t>清单计价模式：工程量清单综合单价包干，工程量按实结算，</t>
    </r>
    <r>
      <rPr>
        <sz val="12"/>
        <rFont val="宋体"/>
        <family val="0"/>
      </rPr>
      <t>综合单价包</t>
    </r>
    <r>
      <rPr>
        <sz val="12"/>
        <rFont val="宋体"/>
        <family val="0"/>
      </rPr>
      <t>括但不限于人工、设备、材料、机械、检测、调试、措施费、管理费、利润、规费、税金等供电完成移交甲方前的一切费用，该综合单价不因工程量的变化及各类变更、签证、方案调整而调整综合单价。</t>
    </r>
  </si>
  <si>
    <r>
      <rPr>
        <b/>
        <sz val="12"/>
        <rFont val="宋体"/>
        <family val="0"/>
      </rPr>
      <t>变压器：要求型号SCB14，满足二级能耗要求；品牌为华鹏或同等档次</t>
    </r>
    <r>
      <rPr>
        <sz val="12"/>
        <rFont val="宋体"/>
        <family val="0"/>
      </rPr>
      <t>；高压分接范围10+-2*2.5%，短路阻抗6%，2000KVA，接线组别D,yn11；干式变压器带强制风冷，温控系统，设置高温报警及超高温跳闸保护，报警信号和跳闸信号引至高压馈线柜断路器；变压器柜内带自动电加热除湿装置，变压器柜门设置安全联锁跳闸保护。</t>
    </r>
  </si>
  <si>
    <t>高低压断路器：产品品牌为常熟开关或同等档次。</t>
  </si>
  <si>
    <t>电缆：产品品牌为浦东、起帆或同等档次。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</si>
</sst>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[Red]\(&quot;US$&quot;#,##0\)"/>
    <numFmt numFmtId="177" formatCode="_-* #,##0.00_-;\-* #,##0.00_-;_-* &quot;-&quot;??_-;_-@_-"/>
    <numFmt numFmtId="178" formatCode="0.00_);[Red]\(0.00\)"/>
    <numFmt numFmtId="179" formatCode="0_);\(0\)"/>
    <numFmt numFmtId="180" formatCode="0_ "/>
    <numFmt numFmtId="181" formatCode="#,##0_ "/>
    <numFmt numFmtId="182" formatCode="_-* #,##0.000_-;\-* #,##0.000_-;_-* &quot;-&quot;??_-;_-@_-"/>
    <numFmt numFmtId="183" formatCode="_-* #,##0_-;\-* #,##0_-;_-* &quot;-&quot;??_-;_-@_-"/>
    <numFmt numFmtId="184" formatCode="#,##0_);[Red]\(#,##0\)"/>
    <numFmt numFmtId="185" formatCode="0_);[Red]\(0\)"/>
    <numFmt numFmtId="186" formatCode="#,##0.00_);[Red]\(#,##0.00\)"/>
    <numFmt numFmtId="187" formatCode="0.0_);[Red]\(0.0\)"/>
    <numFmt numFmtId="188" formatCode="_(* #,##0_);_(* \(#,##0\);_(* &quot;-&quot;??_);_(@_)"/>
  </numFmts>
  <fonts count="42">
    <font>
      <sz val="12"/>
      <name val="宋体"/>
      <family val="0"/>
    </font>
    <font>
      <sz val="11"/>
      <name val="宋体"/>
      <family val="0"/>
    </font>
    <font>
      <sz val="10"/>
      <name val="Arial Unicode MS"/>
      <family val="2"/>
    </font>
    <font>
      <sz val="26"/>
      <name val="Arial Unicode MS"/>
      <family val="2"/>
    </font>
    <font>
      <sz val="20"/>
      <name val="Arial Unicode MS"/>
      <family val="2"/>
    </font>
    <font>
      <sz val="16"/>
      <name val="新宋体"/>
      <family val="3"/>
    </font>
    <font>
      <sz val="12"/>
      <name val="新宋体"/>
      <family val="3"/>
    </font>
    <font>
      <sz val="14"/>
      <name val="新宋体"/>
      <family val="3"/>
    </font>
    <font>
      <b/>
      <sz val="10"/>
      <name val="Arial Unicode MS"/>
      <family val="2"/>
    </font>
    <font>
      <sz val="10"/>
      <name val="Helv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新細明體"/>
      <family val="1"/>
    </font>
    <font>
      <sz val="12"/>
      <name val="Times New Roman"/>
      <family val="1"/>
    </font>
    <font>
      <sz val="12"/>
      <name val="華康粗圓體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2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0" fillId="0" borderId="0">
      <alignment vertical="center"/>
      <protection/>
    </xf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6" fillId="0" borderId="0">
      <alignment vertical="center"/>
      <protection/>
    </xf>
    <xf numFmtId="0" fontId="30" fillId="0" borderId="0">
      <alignment/>
      <protection/>
    </xf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18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9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9" applyNumberFormat="0" applyFont="0" applyAlignment="0" applyProtection="0"/>
  </cellStyleXfs>
  <cellXfs count="187">
    <xf numFmtId="0" fontId="0" fillId="0" borderId="0" xfId="0" applyFont="1" applyAlignment="1">
      <alignment/>
    </xf>
    <xf numFmtId="179" fontId="1" fillId="0" borderId="10" xfId="24" applyNumberFormat="1" applyFont="1" applyFill="1" applyBorder="1" applyAlignment="1">
      <alignment horizontal="center" vertical="center"/>
      <protection/>
    </xf>
    <xf numFmtId="0" fontId="1" fillId="0" borderId="10" xfId="24" applyFont="1" applyFill="1" applyBorder="1" applyAlignment="1">
      <alignment horizontal="left" vertical="center"/>
      <protection/>
    </xf>
    <xf numFmtId="0" fontId="1" fillId="0" borderId="10" xfId="25" applyFont="1" applyFill="1" applyBorder="1" applyAlignment="1">
      <alignment horizontal="center" vertical="center" shrinkToFit="1"/>
      <protection/>
    </xf>
    <xf numFmtId="0" fontId="1" fillId="0" borderId="10" xfId="24" applyFont="1" applyFill="1" applyBorder="1" applyAlignment="1">
      <alignment horizontal="center" vertical="center"/>
      <protection/>
    </xf>
    <xf numFmtId="0" fontId="1" fillId="0" borderId="10" xfId="25" applyFont="1" applyFill="1" applyBorder="1" applyAlignment="1">
      <alignment horizontal="left" vertical="center"/>
      <protection/>
    </xf>
    <xf numFmtId="0" fontId="1" fillId="0" borderId="10" xfId="26" applyFont="1" applyFill="1" applyBorder="1" applyAlignment="1">
      <alignment horizontal="left" vertical="center" shrinkToFit="1"/>
      <protection/>
    </xf>
    <xf numFmtId="0" fontId="1" fillId="0" borderId="10" xfId="26" applyFont="1" applyFill="1" applyBorder="1" applyAlignment="1">
      <alignment horizontal="left" vertical="center"/>
      <protection/>
    </xf>
    <xf numFmtId="0" fontId="1" fillId="0" borderId="10" xfId="26" applyFont="1" applyFill="1" applyBorder="1" applyAlignment="1">
      <alignment horizontal="left" vertical="center" wrapText="1"/>
      <protection/>
    </xf>
    <xf numFmtId="182" fontId="0" fillId="0" borderId="10" xfId="71" applyNumberFormat="1" applyFont="1" applyFill="1" applyBorder="1" applyAlignment="1">
      <alignment horizontal="center" vertical="center" shrinkToFit="1"/>
    </xf>
    <xf numFmtId="183" fontId="0" fillId="0" borderId="10" xfId="71" applyNumberFormat="1" applyFont="1" applyFill="1" applyBorder="1" applyAlignment="1">
      <alignment horizontal="center" vertical="center" shrinkToFit="1"/>
    </xf>
    <xf numFmtId="0" fontId="2" fillId="0" borderId="0" xfId="57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4" fontId="2" fillId="0" borderId="0" xfId="0" applyNumberFormat="1" applyFont="1" applyAlignment="1">
      <alignment/>
    </xf>
    <xf numFmtId="184" fontId="2" fillId="24" borderId="0" xfId="58" applyNumberFormat="1" applyFont="1" applyFill="1" applyBorder="1" applyAlignment="1" applyProtection="1">
      <alignment vertical="center"/>
      <protection locked="0"/>
    </xf>
    <xf numFmtId="184" fontId="2" fillId="24" borderId="0" xfId="58" applyNumberFormat="1" applyFont="1" applyFill="1" applyBorder="1" applyAlignment="1" applyProtection="1">
      <alignment horizontal="center" vertical="center"/>
      <protection locked="0"/>
    </xf>
    <xf numFmtId="184" fontId="2" fillId="24" borderId="0" xfId="58" applyNumberFormat="1" applyFont="1" applyFill="1" applyBorder="1" applyAlignment="1" applyProtection="1">
      <alignment horizontal="right" vertical="center"/>
      <protection locked="0"/>
    </xf>
    <xf numFmtId="179" fontId="2" fillId="0" borderId="10" xfId="24" applyNumberFormat="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vertical="center"/>
    </xf>
    <xf numFmtId="184" fontId="2" fillId="24" borderId="10" xfId="58" applyNumberFormat="1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>
      <alignment vertical="center" shrinkToFit="1"/>
    </xf>
    <xf numFmtId="0" fontId="2" fillId="24" borderId="12" xfId="0" applyFont="1" applyFill="1" applyBorder="1" applyAlignment="1">
      <alignment vertical="center" shrinkToFit="1"/>
    </xf>
    <xf numFmtId="0" fontId="2" fillId="24" borderId="10" xfId="0" applyFont="1" applyFill="1" applyBorder="1" applyAlignment="1">
      <alignment horizontal="center" vertical="center" shrinkToFit="1"/>
    </xf>
    <xf numFmtId="184" fontId="2" fillId="24" borderId="10" xfId="58" applyNumberFormat="1" applyFont="1" applyFill="1" applyBorder="1" applyAlignment="1" applyProtection="1">
      <alignment horizontal="right" vertical="center"/>
      <protection locked="0"/>
    </xf>
    <xf numFmtId="184" fontId="2" fillId="24" borderId="10" xfId="58" applyNumberFormat="1" applyFont="1" applyFill="1" applyBorder="1" applyAlignment="1" applyProtection="1">
      <alignment vertical="center"/>
      <protection locked="0"/>
    </xf>
    <xf numFmtId="184" fontId="2" fillId="24" borderId="10" xfId="58" applyNumberFormat="1" applyFont="1" applyFill="1" applyBorder="1" applyAlignment="1" applyProtection="1">
      <alignment horizontal="left" vertical="center"/>
      <protection locked="0"/>
    </xf>
    <xf numFmtId="184" fontId="2" fillId="24" borderId="11" xfId="58" applyNumberFormat="1" applyFont="1" applyFill="1" applyBorder="1" applyAlignment="1" applyProtection="1">
      <alignment horizontal="center" vertical="center"/>
      <protection locked="0"/>
    </xf>
    <xf numFmtId="184" fontId="2" fillId="24" borderId="12" xfId="58" applyNumberFormat="1" applyFont="1" applyFill="1" applyBorder="1" applyAlignment="1" applyProtection="1">
      <alignment horizontal="center" vertical="center"/>
      <protection locked="0"/>
    </xf>
    <xf numFmtId="184" fontId="2" fillId="24" borderId="13" xfId="58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28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184" fontId="2" fillId="24" borderId="0" xfId="24" applyNumberFormat="1" applyFont="1" applyFill="1" applyBorder="1" applyAlignment="1" applyProtection="1">
      <alignment vertical="center" wrapText="1"/>
      <protection locked="0"/>
    </xf>
    <xf numFmtId="49" fontId="2" fillId="24" borderId="0" xfId="81" applyNumberFormat="1" applyFont="1" applyFill="1" applyBorder="1" applyAlignment="1" applyProtection="1">
      <alignment vertical="center"/>
      <protection locked="0"/>
    </xf>
    <xf numFmtId="185" fontId="2" fillId="24" borderId="0" xfId="82" applyNumberFormat="1" applyFont="1" applyFill="1" applyBorder="1" applyAlignment="1" applyProtection="1">
      <alignment horizontal="center" vertical="center" wrapText="1"/>
      <protection locked="0"/>
    </xf>
    <xf numFmtId="186" fontId="2" fillId="24" borderId="0" xfId="82" applyNumberFormat="1" applyFont="1" applyFill="1" applyBorder="1" applyAlignment="1" applyProtection="1">
      <alignment horizontal="center" vertical="center" wrapText="1"/>
      <protection locked="0"/>
    </xf>
    <xf numFmtId="184" fontId="2" fillId="24" borderId="0" xfId="58" applyNumberFormat="1" applyFont="1" applyFill="1" applyBorder="1" applyAlignment="1" applyProtection="1">
      <alignment horizontal="left" vertical="center"/>
      <protection locked="0"/>
    </xf>
    <xf numFmtId="0" fontId="2" fillId="0" borderId="10" xfId="24" applyFont="1" applyFill="1" applyBorder="1" applyAlignment="1">
      <alignment horizontal="center" vertical="center"/>
      <protection/>
    </xf>
    <xf numFmtId="41" fontId="2" fillId="0" borderId="10" xfId="24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9" fontId="2" fillId="0" borderId="10" xfId="24" applyNumberFormat="1" applyFont="1" applyFill="1" applyBorder="1" applyAlignment="1">
      <alignment horizontal="center" vertical="center"/>
      <protection/>
    </xf>
    <xf numFmtId="180" fontId="2" fillId="0" borderId="10" xfId="0" applyNumberFormat="1" applyFont="1" applyFill="1" applyBorder="1" applyAlignment="1">
      <alignment horizontal="right" vertical="center"/>
    </xf>
    <xf numFmtId="0" fontId="2" fillId="0" borderId="10" xfId="57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horizontal="left" vertical="center" shrinkToFit="1"/>
    </xf>
    <xf numFmtId="0" fontId="2" fillId="0" borderId="10" xfId="25" applyFont="1" applyFill="1" applyBorder="1" applyAlignment="1">
      <alignment horizontal="center" vertical="center" shrinkToFit="1"/>
      <protection/>
    </xf>
    <xf numFmtId="41" fontId="2" fillId="0" borderId="10" xfId="25" applyNumberFormat="1" applyFont="1" applyFill="1" applyBorder="1" applyAlignment="1">
      <alignment horizontal="right" vertical="center" shrinkToFit="1"/>
      <protection/>
    </xf>
    <xf numFmtId="0" fontId="2" fillId="0" borderId="10" xfId="25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shrinkToFit="1"/>
    </xf>
    <xf numFmtId="0" fontId="5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right"/>
      <protection/>
    </xf>
    <xf numFmtId="184" fontId="7" fillId="0" borderId="0" xfId="57" applyNumberFormat="1" applyFont="1" applyFill="1" applyAlignment="1">
      <alignment horizontal="right" vertical="center"/>
      <protection/>
    </xf>
    <xf numFmtId="0" fontId="2" fillId="0" borderId="10" xfId="24" applyFont="1" applyFill="1" applyBorder="1" applyAlignment="1">
      <alignment horizontal="center" vertical="center" shrinkToFit="1"/>
      <protection/>
    </xf>
    <xf numFmtId="187" fontId="2" fillId="24" borderId="10" xfId="82" applyNumberFormat="1" applyFont="1" applyFill="1" applyBorder="1" applyAlignment="1" applyProtection="1">
      <alignment horizontal="center" vertical="center" wrapText="1"/>
      <protection locked="0"/>
    </xf>
    <xf numFmtId="184" fontId="2" fillId="24" borderId="10" xfId="82" applyNumberFormat="1" applyFont="1" applyFill="1" applyBorder="1" applyAlignment="1" applyProtection="1">
      <alignment horizontal="center" vertical="center" wrapText="1"/>
      <protection locked="0"/>
    </xf>
    <xf numFmtId="188" fontId="2" fillId="24" borderId="10" xfId="70" applyNumberFormat="1" applyFont="1" applyFill="1" applyBorder="1" applyAlignment="1" applyProtection="1">
      <alignment horizontal="center" vertical="center"/>
      <protection locked="0"/>
    </xf>
    <xf numFmtId="187" fontId="2" fillId="24" borderId="10" xfId="82" applyNumberFormat="1" applyFont="1" applyFill="1" applyBorder="1" applyAlignment="1" applyProtection="1">
      <alignment horizontal="right" vertical="center" wrapText="1"/>
      <protection locked="0"/>
    </xf>
    <xf numFmtId="184" fontId="2" fillId="24" borderId="10" xfId="82" applyNumberFormat="1" applyFont="1" applyFill="1" applyBorder="1" applyAlignment="1" applyProtection="1">
      <alignment horizontal="right" vertical="center" wrapText="1"/>
      <protection locked="0"/>
    </xf>
    <xf numFmtId="0" fontId="2" fillId="24" borderId="10" xfId="70" applyNumberFormat="1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 vertical="center"/>
    </xf>
    <xf numFmtId="0" fontId="8" fillId="24" borderId="10" xfId="57" applyFont="1" applyFill="1" applyBorder="1" applyAlignment="1">
      <alignment horizontal="center"/>
      <protection/>
    </xf>
    <xf numFmtId="0" fontId="8" fillId="24" borderId="10" xfId="57" applyFont="1" applyFill="1" applyBorder="1" applyAlignment="1">
      <alignment horizontal="right"/>
      <protection/>
    </xf>
    <xf numFmtId="184" fontId="2" fillId="24" borderId="10" xfId="57" applyNumberFormat="1" applyFont="1" applyFill="1" applyBorder="1" applyAlignment="1">
      <alignment horizontal="right" vertical="center"/>
      <protection/>
    </xf>
    <xf numFmtId="0" fontId="2" fillId="24" borderId="10" xfId="0" applyFont="1" applyFill="1" applyBorder="1" applyAlignment="1">
      <alignment horizontal="center" vertical="center"/>
    </xf>
    <xf numFmtId="184" fontId="2" fillId="24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 shrinkToFit="1"/>
    </xf>
    <xf numFmtId="180" fontId="2" fillId="24" borderId="10" xfId="0" applyNumberFormat="1" applyFont="1" applyFill="1" applyBorder="1" applyAlignment="1">
      <alignment horizontal="right"/>
    </xf>
    <xf numFmtId="184" fontId="2" fillId="24" borderId="10" xfId="57" applyNumberFormat="1" applyFont="1" applyFill="1" applyBorder="1" applyAlignment="1">
      <alignment horizontal="right"/>
      <protection/>
    </xf>
    <xf numFmtId="186" fontId="2" fillId="24" borderId="10" xfId="82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57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right"/>
      <protection/>
    </xf>
    <xf numFmtId="184" fontId="2" fillId="0" borderId="10" xfId="57" applyNumberFormat="1" applyFont="1" applyFill="1" applyBorder="1" applyAlignment="1">
      <alignment horizontal="right" vertical="center"/>
      <protection/>
    </xf>
    <xf numFmtId="184" fontId="2" fillId="24" borderId="10" xfId="0" applyNumberFormat="1" applyFont="1" applyFill="1" applyBorder="1" applyAlignment="1">
      <alignment horizontal="right" vertical="center" shrinkToFit="1"/>
    </xf>
    <xf numFmtId="180" fontId="2" fillId="24" borderId="10" xfId="0" applyNumberFormat="1" applyFont="1" applyFill="1" applyBorder="1" applyAlignment="1">
      <alignment horizontal="right" vertical="center" shrinkToFit="1"/>
    </xf>
    <xf numFmtId="41" fontId="2" fillId="0" borderId="10" xfId="24" applyNumberFormat="1" applyFont="1" applyFill="1" applyBorder="1" applyAlignment="1">
      <alignment horizontal="right" vertical="center" shrinkToFit="1"/>
      <protection/>
    </xf>
    <xf numFmtId="0" fontId="6" fillId="0" borderId="10" xfId="57" applyFont="1" applyFill="1" applyBorder="1" applyAlignment="1">
      <alignment horizontal="right"/>
      <protection/>
    </xf>
    <xf numFmtId="184" fontId="7" fillId="0" borderId="10" xfId="57" applyNumberFormat="1" applyFont="1" applyFill="1" applyBorder="1" applyAlignment="1">
      <alignment horizontal="right" vertical="center"/>
      <protection/>
    </xf>
    <xf numFmtId="41" fontId="2" fillId="0" borderId="10" xfId="24" applyNumberFormat="1" applyFont="1" applyFill="1" applyBorder="1" applyAlignment="1">
      <alignment horizontal="center" vertical="center"/>
      <protection/>
    </xf>
    <xf numFmtId="0" fontId="2" fillId="0" borderId="10" xfId="24" applyFont="1" applyFill="1" applyBorder="1" applyAlignment="1">
      <alignment horizontal="left" vertical="center"/>
      <protection/>
    </xf>
    <xf numFmtId="41" fontId="2" fillId="0" borderId="10" xfId="24" applyNumberFormat="1" applyFont="1" applyFill="1" applyBorder="1" applyAlignment="1">
      <alignment horizontal="left" vertical="center"/>
      <protection/>
    </xf>
    <xf numFmtId="0" fontId="2" fillId="0" borderId="14" xfId="24" applyFont="1" applyFill="1" applyBorder="1" applyAlignment="1">
      <alignment horizontal="left" vertical="center"/>
      <protection/>
    </xf>
    <xf numFmtId="0" fontId="2" fillId="0" borderId="14" xfId="24" applyFont="1" applyFill="1" applyBorder="1" applyAlignment="1">
      <alignment horizontal="center" vertical="center"/>
      <protection/>
    </xf>
    <xf numFmtId="41" fontId="2" fillId="0" borderId="14" xfId="24" applyNumberFormat="1" applyFont="1" applyFill="1" applyBorder="1" applyAlignment="1">
      <alignment horizontal="right" vertical="center"/>
      <protection/>
    </xf>
    <xf numFmtId="0" fontId="2" fillId="0" borderId="15" xfId="24" applyFont="1" applyFill="1" applyBorder="1" applyAlignment="1">
      <alignment horizontal="left" vertical="center"/>
      <protection/>
    </xf>
    <xf numFmtId="0" fontId="2" fillId="0" borderId="15" xfId="24" applyFont="1" applyFill="1" applyBorder="1" applyAlignment="1">
      <alignment horizontal="center" vertical="center"/>
      <protection/>
    </xf>
    <xf numFmtId="41" fontId="2" fillId="0" borderId="15" xfId="24" applyNumberFormat="1" applyFont="1" applyFill="1" applyBorder="1" applyAlignment="1">
      <alignment horizontal="right" vertical="center"/>
      <protection/>
    </xf>
    <xf numFmtId="0" fontId="2" fillId="0" borderId="11" xfId="24" applyFont="1" applyFill="1" applyBorder="1" applyAlignment="1">
      <alignment vertical="center"/>
      <protection/>
    </xf>
    <xf numFmtId="0" fontId="2" fillId="0" borderId="13" xfId="24" applyFont="1" applyFill="1" applyBorder="1" applyAlignment="1">
      <alignment vertical="center"/>
      <protection/>
    </xf>
    <xf numFmtId="0" fontId="2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3" fontId="1" fillId="0" borderId="10" xfId="70" applyFont="1" applyFill="1" applyBorder="1" applyAlignment="1">
      <alignment horizontal="center" vertical="center"/>
    </xf>
    <xf numFmtId="43" fontId="1" fillId="0" borderId="10" xfId="70" applyFont="1" applyFill="1" applyBorder="1" applyAlignment="1">
      <alignment horizontal="center" vertical="center" shrinkToFit="1"/>
    </xf>
    <xf numFmtId="43" fontId="0" fillId="0" borderId="0" xfId="70" applyFont="1" applyAlignment="1">
      <alignment horizontal="center"/>
    </xf>
    <xf numFmtId="179" fontId="33" fillId="0" borderId="10" xfId="24" applyNumberFormat="1" applyFont="1" applyFill="1" applyBorder="1" applyAlignment="1">
      <alignment horizontal="center" vertical="center"/>
      <protection/>
    </xf>
    <xf numFmtId="0" fontId="33" fillId="0" borderId="10" xfId="26" applyFont="1" applyFill="1" applyBorder="1" applyAlignment="1">
      <alignment horizontal="center" vertical="center" wrapText="1" shrinkToFit="1"/>
      <protection/>
    </xf>
    <xf numFmtId="0" fontId="33" fillId="0" borderId="10" xfId="26" applyFont="1" applyFill="1" applyBorder="1" applyAlignment="1">
      <alignment horizontal="center" vertical="center" shrinkToFit="1"/>
      <protection/>
    </xf>
    <xf numFmtId="43" fontId="33" fillId="0" borderId="10" xfId="70" applyFont="1" applyFill="1" applyBorder="1" applyAlignment="1">
      <alignment horizontal="center" vertical="center" shrinkToFit="1"/>
    </xf>
    <xf numFmtId="41" fontId="34" fillId="0" borderId="10" xfId="26" applyNumberFormat="1" applyFont="1" applyFill="1" applyBorder="1" applyAlignment="1">
      <alignment horizontal="right" vertical="center" shrinkToFit="1"/>
      <protection/>
    </xf>
    <xf numFmtId="0" fontId="34" fillId="0" borderId="0" xfId="0" applyFont="1" applyAlignment="1">
      <alignment/>
    </xf>
    <xf numFmtId="43" fontId="0" fillId="0" borderId="0" xfId="70" applyFont="1" applyAlignment="1">
      <alignment/>
    </xf>
    <xf numFmtId="43" fontId="0" fillId="0" borderId="0" xfId="7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83" fontId="0" fillId="0" borderId="10" xfId="71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1" fillId="0" borderId="10" xfId="25" applyFont="1" applyFill="1" applyBorder="1" applyAlignment="1">
      <alignment horizontal="center" vertical="center"/>
      <protection/>
    </xf>
    <xf numFmtId="0" fontId="1" fillId="0" borderId="10" xfId="26" applyFont="1" applyFill="1" applyBorder="1" applyAlignment="1">
      <alignment horizontal="center" vertical="center" shrinkToFit="1"/>
      <protection/>
    </xf>
    <xf numFmtId="0" fontId="1" fillId="0" borderId="10" xfId="26" applyFont="1" applyFill="1" applyBorder="1" applyAlignment="1">
      <alignment horizontal="center" vertical="center"/>
      <protection/>
    </xf>
    <xf numFmtId="0" fontId="1" fillId="0" borderId="10" xfId="2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" fillId="0" borderId="10" xfId="26" applyFont="1" applyFill="1" applyBorder="1" applyAlignment="1">
      <alignment horizontal="center" vertical="center" wrapText="1"/>
      <protection/>
    </xf>
    <xf numFmtId="178" fontId="34" fillId="0" borderId="10" xfId="25" applyNumberFormat="1" applyFont="1" applyFill="1" applyBorder="1" applyAlignment="1">
      <alignment horizontal="center" vertical="center" shrinkToFit="1"/>
      <protection/>
    </xf>
    <xf numFmtId="0" fontId="34" fillId="0" borderId="10" xfId="25" applyFont="1" applyFill="1" applyBorder="1" applyAlignment="1">
      <alignment horizontal="center" vertical="center" wrapText="1" shrinkToFit="1"/>
      <protection/>
    </xf>
    <xf numFmtId="0" fontId="34" fillId="0" borderId="10" xfId="25" applyFont="1" applyFill="1" applyBorder="1" applyAlignment="1">
      <alignment horizontal="center" vertical="center" shrinkToFit="1"/>
      <protection/>
    </xf>
    <xf numFmtId="43" fontId="34" fillId="0" borderId="10" xfId="70" applyFont="1" applyFill="1" applyBorder="1" applyAlignment="1">
      <alignment horizontal="center" vertical="center" shrinkToFit="1"/>
    </xf>
    <xf numFmtId="43" fontId="34" fillId="0" borderId="10" xfId="70" applyFont="1" applyFill="1" applyBorder="1" applyAlignment="1">
      <alignment horizontal="center" vertical="center" wrapText="1" shrinkToFit="1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2" fillId="0" borderId="11" xfId="24" applyFont="1" applyFill="1" applyBorder="1" applyAlignment="1">
      <alignment horizontal="left" vertical="center"/>
      <protection/>
    </xf>
    <xf numFmtId="0" fontId="2" fillId="0" borderId="12" xfId="24" applyFont="1" applyFill="1" applyBorder="1" applyAlignment="1">
      <alignment horizontal="left" vertical="center"/>
      <protection/>
    </xf>
    <xf numFmtId="0" fontId="2" fillId="0" borderId="13" xfId="24" applyFont="1" applyFill="1" applyBorder="1" applyAlignment="1">
      <alignment horizontal="left" vertical="center"/>
      <protection/>
    </xf>
    <xf numFmtId="0" fontId="2" fillId="24" borderId="10" xfId="57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/>
    </xf>
    <xf numFmtId="0" fontId="2" fillId="24" borderId="10" xfId="57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horizontal="left"/>
    </xf>
    <xf numFmtId="0" fontId="2" fillId="24" borderId="11" xfId="57" applyFont="1" applyFill="1" applyBorder="1" applyAlignment="1">
      <alignment horizontal="left"/>
      <protection/>
    </xf>
    <xf numFmtId="0" fontId="2" fillId="24" borderId="12" xfId="57" applyFont="1" applyFill="1" applyBorder="1" applyAlignment="1">
      <alignment horizontal="left"/>
      <protection/>
    </xf>
    <xf numFmtId="0" fontId="2" fillId="24" borderId="13" xfId="57" applyFont="1" applyFill="1" applyBorder="1" applyAlignment="1">
      <alignment horizontal="left"/>
      <protection/>
    </xf>
    <xf numFmtId="0" fontId="2" fillId="24" borderId="10" xfId="0" applyFont="1" applyFill="1" applyBorder="1" applyAlignment="1">
      <alignment horizontal="left" vertical="center" wrapText="1"/>
    </xf>
    <xf numFmtId="188" fontId="2" fillId="24" borderId="11" xfId="70" applyNumberFormat="1" applyFont="1" applyFill="1" applyBorder="1" applyAlignment="1" applyProtection="1">
      <alignment horizontal="left" vertical="center"/>
      <protection locked="0"/>
    </xf>
    <xf numFmtId="188" fontId="2" fillId="24" borderId="12" xfId="70" applyNumberFormat="1" applyFont="1" applyFill="1" applyBorder="1" applyAlignment="1" applyProtection="1">
      <alignment horizontal="left" vertical="center"/>
      <protection locked="0"/>
    </xf>
    <xf numFmtId="188" fontId="2" fillId="24" borderId="13" xfId="70" applyNumberFormat="1" applyFont="1" applyFill="1" applyBorder="1" applyAlignment="1" applyProtection="1">
      <alignment horizontal="left" vertical="center"/>
      <protection locked="0"/>
    </xf>
    <xf numFmtId="184" fontId="2" fillId="24" borderId="10" xfId="58" applyNumberFormat="1" applyFont="1" applyFill="1" applyBorder="1" applyAlignment="1" applyProtection="1">
      <alignment horizontal="center" vertical="center"/>
      <protection locked="0"/>
    </xf>
    <xf numFmtId="184" fontId="2" fillId="24" borderId="11" xfId="58" applyNumberFormat="1" applyFont="1" applyFill="1" applyBorder="1" applyAlignment="1" applyProtection="1">
      <alignment horizontal="center" vertical="center"/>
      <protection locked="0"/>
    </xf>
    <xf numFmtId="184" fontId="2" fillId="24" borderId="12" xfId="58" applyNumberFormat="1" applyFont="1" applyFill="1" applyBorder="1" applyAlignment="1" applyProtection="1">
      <alignment horizontal="center" vertical="center"/>
      <protection locked="0"/>
    </xf>
    <xf numFmtId="184" fontId="2" fillId="24" borderId="13" xfId="58" applyNumberFormat="1" applyFont="1" applyFill="1" applyBorder="1" applyAlignment="1" applyProtection="1">
      <alignment horizontal="center" vertical="center"/>
      <protection locked="0"/>
    </xf>
    <xf numFmtId="184" fontId="3" fillId="24" borderId="0" xfId="24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81" applyNumberFormat="1" applyFont="1" applyFill="1" applyBorder="1" applyAlignment="1" applyProtection="1">
      <alignment horizontal="center" vertical="center"/>
      <protection locked="0"/>
    </xf>
    <xf numFmtId="184" fontId="2" fillId="24" borderId="0" xfId="58" applyNumberFormat="1" applyFont="1" applyFill="1" applyBorder="1" applyAlignment="1" applyProtection="1">
      <alignment horizontal="left" vertical="center"/>
      <protection locked="0"/>
    </xf>
    <xf numFmtId="0" fontId="2" fillId="0" borderId="10" xfId="24" applyFont="1" applyFill="1" applyBorder="1" applyAlignment="1">
      <alignment horizontal="center" vertical="center" wrapText="1" shrinkToFit="1"/>
      <protection/>
    </xf>
    <xf numFmtId="0" fontId="2" fillId="24" borderId="11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25" applyFont="1" applyFill="1" applyBorder="1" applyAlignment="1">
      <alignment horizontal="left" vertical="center"/>
      <protection/>
    </xf>
    <xf numFmtId="0" fontId="2" fillId="0" borderId="13" xfId="25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24" applyFont="1" applyFill="1" applyBorder="1" applyAlignment="1">
      <alignment horizontal="center" vertical="center" wrapText="1" shrinkToFit="1"/>
      <protection/>
    </xf>
    <xf numFmtId="0" fontId="2" fillId="0" borderId="12" xfId="24" applyFont="1" applyFill="1" applyBorder="1" applyAlignment="1">
      <alignment horizontal="center" vertical="center" wrapText="1" shrinkToFit="1"/>
      <protection/>
    </xf>
    <xf numFmtId="0" fontId="36" fillId="0" borderId="16" xfId="0" applyFont="1" applyBorder="1" applyAlignment="1">
      <alignment horizontal="center" vertical="center"/>
    </xf>
    <xf numFmtId="0" fontId="37" fillId="0" borderId="0" xfId="25" applyFont="1" applyAlignment="1">
      <alignment horizontal="center" vertical="center"/>
      <protection/>
    </xf>
  </cellXfs>
  <cellStyles count="77">
    <cellStyle name="Normal" xfId="0"/>
    <cellStyle name="_x0007_" xfId="15"/>
    <cellStyle name="?" xfId="16"/>
    <cellStyle name="_0322丰盈达-翰宇博德" xfId="17"/>
    <cellStyle name="_ASI瑞儀报价单" xfId="18"/>
    <cellStyle name="_ET_STYLE_NoName_00_" xfId="19"/>
    <cellStyle name="_ET_STYLE_NoName_00__F3二层新增烧机线二次配电工程" xfId="20"/>
    <cellStyle name="_ET_STYLE_NoName_00__F3四层新增SMT产线二次配电工程" xfId="21"/>
    <cellStyle name="_ET_STYLE_NoName_00__F3四层新增办公区二次配电工程" xfId="22"/>
    <cellStyle name="_三大" xfId="23"/>
    <cellStyle name="0,0&#13;&#10;NA&#13;&#10;" xfId="24"/>
    <cellStyle name="0,0&#13;&#10;NA&#13;&#10; 2" xfId="25"/>
    <cellStyle name="0,0&#13;&#10;NA&#13;&#10; 3" xfId="26"/>
    <cellStyle name="0,0&#13;&#10;NA&#13;&#10;_2#3F建筑隔間报价04.28（分两个包）" xfId="27"/>
    <cellStyle name="0,0&#13;&#10;NA&#13;&#10;_昆山日月光中央餐厅空调工程标单-成本0919" xfId="28"/>
    <cellStyle name="0,0_x000d_&#10;NA_x000d_&#10;_环旭电子厂房新建工程-动力厂房1(CUB栋）电气工程標單0709" xfId="29"/>
    <cellStyle name="20% - 着色 1" xfId="30"/>
    <cellStyle name="20% - 着色 2" xfId="31"/>
    <cellStyle name="20% - 着色 3" xfId="32"/>
    <cellStyle name="20% - 着色 4" xfId="33"/>
    <cellStyle name="20% - 着色 5" xfId="34"/>
    <cellStyle name="20% - 着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着色 1" xfId="42"/>
    <cellStyle name="60% - 着色 2" xfId="43"/>
    <cellStyle name="60% - 着色 3" xfId="44"/>
    <cellStyle name="60% - 着色 4" xfId="45"/>
    <cellStyle name="60% - 着色 5" xfId="46"/>
    <cellStyle name="60% - 着色 6" xfId="47"/>
    <cellStyle name="Normal_Bid form_Electrical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2" xfId="56"/>
    <cellStyle name="常规_2007年6月份吉致(上海昌硕二期工程)待补订单" xfId="57"/>
    <cellStyle name="常规_纬视晶机电-工程报价单(空白)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千分位_標單" xfId="69"/>
    <cellStyle name="Comma" xfId="70"/>
    <cellStyle name="千位分隔 2" xfId="71"/>
    <cellStyle name="千位分隔 5" xfId="72"/>
    <cellStyle name="Comma [0]" xfId="73"/>
    <cellStyle name="千位分隔[0] 2" xfId="74"/>
    <cellStyle name="千位分隔[0] 3" xfId="75"/>
    <cellStyle name="适中" xfId="76"/>
    <cellStyle name="输出" xfId="77"/>
    <cellStyle name="输入" xfId="78"/>
    <cellStyle name="样式 1" xfId="79"/>
    <cellStyle name="一般_200607昌硕二期机电标单(厂区)" xfId="80"/>
    <cellStyle name="一般_890728-和鑫光電-hookup&amp;move_1#-1F CR ESTIMATION -design 0922" xfId="81"/>
    <cellStyle name="一般_MAIN FAB (87.06.01)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8.00390625" defaultRowHeight="14.25"/>
  <sheetData>
    <row r="2" ht="15">
      <c r="A2" t="b">
        <v>0</v>
      </c>
    </row>
    <row r="3" ht="15">
      <c r="A3" t="e">
        <f>#N/A</f>
        <v>#N/A</v>
      </c>
    </row>
    <row r="4" ht="15">
      <c r="A4" t="e">
        <f>#N/A</f>
        <v>#N/A</v>
      </c>
    </row>
    <row r="5" ht="15">
      <c r="A5" t="e">
        <f>#N/A</f>
        <v>#N/A</v>
      </c>
    </row>
    <row r="6" ht="15">
      <c r="A6" t="b">
        <v>0</v>
      </c>
    </row>
    <row r="7" ht="15">
      <c r="A7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view="pageBreakPreview" zoomScaleSheetLayoutView="100" workbookViewId="0" topLeftCell="A61">
      <selection activeCell="G17" sqref="G17"/>
    </sheetView>
  </sheetViews>
  <sheetFormatPr defaultColWidth="7.00390625" defaultRowHeight="18.75" customHeight="1"/>
  <cols>
    <col min="1" max="1" width="7.375" style="70" customWidth="1"/>
    <col min="2" max="2" width="8.375" style="71" customWidth="1"/>
    <col min="3" max="3" width="8.875" style="71" customWidth="1"/>
    <col min="4" max="4" width="16.125" style="71" customWidth="1"/>
    <col min="5" max="5" width="7.125" style="72" customWidth="1"/>
    <col min="6" max="6" width="8.375" style="73" customWidth="1"/>
    <col min="7" max="8" width="10.25390625" style="74" customWidth="1"/>
    <col min="9" max="9" width="9.25390625" style="72" customWidth="1"/>
    <col min="10" max="16384" width="7.00390625" style="71" customWidth="1"/>
  </cols>
  <sheetData>
    <row r="1" spans="1:9" ht="34.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</row>
    <row r="2" spans="1:9" ht="34.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</row>
    <row r="3" spans="1:9" ht="18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</row>
    <row r="4" spans="1:9" ht="18.75" customHeight="1">
      <c r="A4" s="168" t="s">
        <v>3</v>
      </c>
      <c r="B4" s="168"/>
      <c r="C4" s="168"/>
      <c r="D4" s="168"/>
      <c r="E4" s="168"/>
      <c r="F4" s="168"/>
      <c r="G4" s="168"/>
      <c r="H4" s="168"/>
      <c r="I4" s="168"/>
    </row>
    <row r="5" spans="1:9" ht="18.75" customHeight="1">
      <c r="A5" s="20" t="s">
        <v>4</v>
      </c>
      <c r="B5" s="169" t="s">
        <v>5</v>
      </c>
      <c r="C5" s="169"/>
      <c r="D5" s="169"/>
      <c r="E5" s="75" t="s">
        <v>6</v>
      </c>
      <c r="F5" s="76" t="s">
        <v>7</v>
      </c>
      <c r="G5" s="77" t="s">
        <v>8</v>
      </c>
      <c r="H5" s="77" t="s">
        <v>9</v>
      </c>
      <c r="I5" s="92" t="s">
        <v>10</v>
      </c>
    </row>
    <row r="6" spans="1:9" ht="18.75" customHeight="1">
      <c r="A6" s="23" t="s">
        <v>11</v>
      </c>
      <c r="B6" s="151" t="s">
        <v>12</v>
      </c>
      <c r="C6" s="151"/>
      <c r="D6" s="151"/>
      <c r="E6" s="23" t="s">
        <v>13</v>
      </c>
      <c r="F6" s="27">
        <v>1</v>
      </c>
      <c r="G6" s="27">
        <v>367158</v>
      </c>
      <c r="H6" s="27">
        <f>F6*G6</f>
        <v>367158</v>
      </c>
      <c r="I6" s="23"/>
    </row>
    <row r="7" spans="1:9" ht="18.75" customHeight="1">
      <c r="A7" s="23" t="s">
        <v>14</v>
      </c>
      <c r="B7" s="151" t="s">
        <v>15</v>
      </c>
      <c r="C7" s="151"/>
      <c r="D7" s="151"/>
      <c r="E7" s="23" t="s">
        <v>13</v>
      </c>
      <c r="F7" s="27">
        <v>1</v>
      </c>
      <c r="G7" s="27">
        <v>25772</v>
      </c>
      <c r="H7" s="27">
        <f>F7*G7</f>
        <v>25772</v>
      </c>
      <c r="I7" s="23"/>
    </row>
    <row r="8" spans="1:9" ht="18.75" customHeight="1">
      <c r="A8" s="23" t="s">
        <v>16</v>
      </c>
      <c r="B8" s="151" t="s">
        <v>17</v>
      </c>
      <c r="C8" s="151"/>
      <c r="D8" s="151"/>
      <c r="E8" s="23" t="s">
        <v>13</v>
      </c>
      <c r="F8" s="27">
        <v>1</v>
      </c>
      <c r="G8" s="27">
        <v>376268</v>
      </c>
      <c r="H8" s="27">
        <f>F8*G8</f>
        <v>376268</v>
      </c>
      <c r="I8" s="23"/>
    </row>
    <row r="9" spans="1:9" ht="18.75" customHeight="1">
      <c r="A9" s="23" t="s">
        <v>18</v>
      </c>
      <c r="B9" s="151" t="s">
        <v>19</v>
      </c>
      <c r="C9" s="151"/>
      <c r="D9" s="151"/>
      <c r="E9" s="23" t="s">
        <v>13</v>
      </c>
      <c r="F9" s="27">
        <v>1</v>
      </c>
      <c r="G9" s="27">
        <v>192500.00000000003</v>
      </c>
      <c r="H9" s="27">
        <f>F9*G9</f>
        <v>192500.00000000003</v>
      </c>
      <c r="I9" s="23"/>
    </row>
    <row r="10" spans="1:9" ht="18.75" customHeight="1">
      <c r="A10" s="23"/>
      <c r="B10" s="162" t="s">
        <v>20</v>
      </c>
      <c r="C10" s="162"/>
      <c r="D10" s="162"/>
      <c r="E10" s="23"/>
      <c r="F10" s="27"/>
      <c r="G10" s="27"/>
      <c r="H10" s="27">
        <f>SUM(H6:H9)</f>
        <v>961698</v>
      </c>
      <c r="I10" s="23"/>
    </row>
    <row r="11" spans="1:9" ht="18.75" customHeight="1">
      <c r="A11" s="23"/>
      <c r="B11" s="163"/>
      <c r="C11" s="164"/>
      <c r="D11" s="165"/>
      <c r="E11" s="23"/>
      <c r="F11" s="27"/>
      <c r="G11" s="27"/>
      <c r="H11" s="27"/>
      <c r="I11" s="23"/>
    </row>
    <row r="12" spans="1:9" ht="18.75" customHeight="1">
      <c r="A12" s="78" t="s">
        <v>11</v>
      </c>
      <c r="B12" s="151" t="s">
        <v>12</v>
      </c>
      <c r="C12" s="151"/>
      <c r="D12" s="151"/>
      <c r="E12" s="78"/>
      <c r="F12" s="79"/>
      <c r="G12" s="80"/>
      <c r="H12" s="80"/>
      <c r="I12" s="92"/>
    </row>
    <row r="13" spans="1:9" ht="18.75" customHeight="1">
      <c r="A13" s="81">
        <v>1</v>
      </c>
      <c r="B13" s="158" t="s">
        <v>21</v>
      </c>
      <c r="C13" s="158"/>
      <c r="D13" s="158"/>
      <c r="E13" s="82" t="s">
        <v>22</v>
      </c>
      <c r="F13" s="83">
        <v>1</v>
      </c>
      <c r="G13" s="22">
        <v>86924</v>
      </c>
      <c r="H13" s="80">
        <f aca="true" t="shared" si="0" ref="H13:H25">F13*G13</f>
        <v>86924</v>
      </c>
      <c r="I13" s="92"/>
    </row>
    <row r="14" spans="1:9" ht="18.75" customHeight="1">
      <c r="A14" s="81">
        <v>2</v>
      </c>
      <c r="B14" s="158" t="s">
        <v>23</v>
      </c>
      <c r="C14" s="158"/>
      <c r="D14" s="158"/>
      <c r="E14" s="82" t="s">
        <v>22</v>
      </c>
      <c r="F14" s="83">
        <v>1</v>
      </c>
      <c r="G14" s="22">
        <v>107421</v>
      </c>
      <c r="H14" s="80">
        <f t="shared" si="0"/>
        <v>107421</v>
      </c>
      <c r="I14" s="92"/>
    </row>
    <row r="15" spans="1:9" ht="18.75" customHeight="1">
      <c r="A15" s="81">
        <v>3</v>
      </c>
      <c r="B15" s="158" t="s">
        <v>24</v>
      </c>
      <c r="C15" s="158"/>
      <c r="D15" s="158"/>
      <c r="E15" s="82" t="s">
        <v>22</v>
      </c>
      <c r="F15" s="83">
        <v>1</v>
      </c>
      <c r="G15" s="22">
        <v>76128</v>
      </c>
      <c r="H15" s="80">
        <f t="shared" si="0"/>
        <v>76128</v>
      </c>
      <c r="I15" s="92"/>
    </row>
    <row r="16" spans="1:9" ht="18.75" customHeight="1">
      <c r="A16" s="81">
        <v>4</v>
      </c>
      <c r="B16" s="158" t="s">
        <v>25</v>
      </c>
      <c r="C16" s="158"/>
      <c r="D16" s="158"/>
      <c r="E16" s="82" t="s">
        <v>22</v>
      </c>
      <c r="F16" s="83">
        <v>1</v>
      </c>
      <c r="G16" s="22">
        <v>43425</v>
      </c>
      <c r="H16" s="80">
        <f t="shared" si="0"/>
        <v>43425</v>
      </c>
      <c r="I16" s="92"/>
    </row>
    <row r="17" spans="1:9" ht="18.75" customHeight="1">
      <c r="A17" s="81">
        <v>5</v>
      </c>
      <c r="B17" s="158" t="s">
        <v>26</v>
      </c>
      <c r="C17" s="158"/>
      <c r="D17" s="158"/>
      <c r="E17" s="82" t="s">
        <v>22</v>
      </c>
      <c r="F17" s="83">
        <v>1</v>
      </c>
      <c r="G17" s="22">
        <v>21340</v>
      </c>
      <c r="H17" s="80">
        <f t="shared" si="0"/>
        <v>21340</v>
      </c>
      <c r="I17" s="92"/>
    </row>
    <row r="18" spans="1:9" ht="18.75" customHeight="1">
      <c r="A18" s="81">
        <v>6</v>
      </c>
      <c r="B18" s="158" t="s">
        <v>27</v>
      </c>
      <c r="C18" s="158"/>
      <c r="D18" s="158"/>
      <c r="E18" s="82" t="s">
        <v>22</v>
      </c>
      <c r="F18" s="83">
        <v>1</v>
      </c>
      <c r="G18" s="22">
        <v>21340</v>
      </c>
      <c r="H18" s="80">
        <f t="shared" si="0"/>
        <v>21340</v>
      </c>
      <c r="I18" s="92"/>
    </row>
    <row r="19" spans="1:9" ht="18.75" customHeight="1">
      <c r="A19" s="81">
        <v>7</v>
      </c>
      <c r="B19" s="158" t="s">
        <v>28</v>
      </c>
      <c r="C19" s="158"/>
      <c r="D19" s="158"/>
      <c r="E19" s="82" t="s">
        <v>13</v>
      </c>
      <c r="F19" s="83">
        <v>1</v>
      </c>
      <c r="G19" s="22">
        <v>2700</v>
      </c>
      <c r="H19" s="80">
        <f t="shared" si="0"/>
        <v>2700</v>
      </c>
      <c r="I19" s="92"/>
    </row>
    <row r="20" spans="1:9" ht="18.75" customHeight="1">
      <c r="A20" s="81">
        <v>8</v>
      </c>
      <c r="B20" s="158" t="s">
        <v>29</v>
      </c>
      <c r="C20" s="158"/>
      <c r="D20" s="158"/>
      <c r="E20" s="82" t="s">
        <v>13</v>
      </c>
      <c r="F20" s="83">
        <v>1</v>
      </c>
      <c r="G20" s="22">
        <v>2040</v>
      </c>
      <c r="H20" s="80">
        <f t="shared" si="0"/>
        <v>2040</v>
      </c>
      <c r="I20" s="92"/>
    </row>
    <row r="21" spans="1:9" ht="18.75" customHeight="1">
      <c r="A21" s="81">
        <v>9</v>
      </c>
      <c r="B21" s="158" t="s">
        <v>30</v>
      </c>
      <c r="C21" s="158"/>
      <c r="D21" s="158"/>
      <c r="E21" s="82" t="s">
        <v>13</v>
      </c>
      <c r="F21" s="83">
        <v>1</v>
      </c>
      <c r="G21" s="22">
        <v>1650</v>
      </c>
      <c r="H21" s="80">
        <f t="shared" si="0"/>
        <v>1650</v>
      </c>
      <c r="I21" s="92"/>
    </row>
    <row r="22" spans="1:9" ht="18.75" customHeight="1">
      <c r="A22" s="81">
        <v>10</v>
      </c>
      <c r="B22" s="158" t="s">
        <v>31</v>
      </c>
      <c r="C22" s="158"/>
      <c r="D22" s="158"/>
      <c r="E22" s="82" t="s">
        <v>13</v>
      </c>
      <c r="F22" s="83">
        <v>1</v>
      </c>
      <c r="G22" s="22">
        <v>390</v>
      </c>
      <c r="H22" s="80">
        <f t="shared" si="0"/>
        <v>390</v>
      </c>
      <c r="I22" s="92"/>
    </row>
    <row r="23" spans="1:9" ht="18.75" customHeight="1">
      <c r="A23" s="81">
        <v>11</v>
      </c>
      <c r="B23" s="158" t="s">
        <v>32</v>
      </c>
      <c r="C23" s="158"/>
      <c r="D23" s="158"/>
      <c r="E23" s="82" t="s">
        <v>13</v>
      </c>
      <c r="F23" s="83">
        <v>1</v>
      </c>
      <c r="G23" s="22">
        <v>600</v>
      </c>
      <c r="H23" s="80">
        <f t="shared" si="0"/>
        <v>600</v>
      </c>
      <c r="I23" s="92"/>
    </row>
    <row r="24" spans="1:9" ht="18.75" customHeight="1">
      <c r="A24" s="81">
        <v>12</v>
      </c>
      <c r="B24" s="158" t="s">
        <v>33</v>
      </c>
      <c r="C24" s="158"/>
      <c r="D24" s="158"/>
      <c r="E24" s="82" t="s">
        <v>13</v>
      </c>
      <c r="F24" s="83">
        <v>1</v>
      </c>
      <c r="G24" s="22">
        <v>2000</v>
      </c>
      <c r="H24" s="80">
        <f t="shared" si="0"/>
        <v>2000</v>
      </c>
      <c r="I24" s="92"/>
    </row>
    <row r="25" spans="1:9" ht="18.75" customHeight="1">
      <c r="A25" s="81">
        <v>13</v>
      </c>
      <c r="B25" s="158" t="s">
        <v>34</v>
      </c>
      <c r="C25" s="158"/>
      <c r="D25" s="158"/>
      <c r="E25" s="82" t="s">
        <v>13</v>
      </c>
      <c r="F25" s="83">
        <v>1</v>
      </c>
      <c r="G25" s="22">
        <v>1200</v>
      </c>
      <c r="H25" s="80">
        <f t="shared" si="0"/>
        <v>1200</v>
      </c>
      <c r="I25" s="92"/>
    </row>
    <row r="26" spans="1:9" ht="18.75" customHeight="1">
      <c r="A26" s="150" t="s">
        <v>35</v>
      </c>
      <c r="B26" s="150"/>
      <c r="C26" s="150"/>
      <c r="D26" s="150"/>
      <c r="E26" s="150"/>
      <c r="F26" s="79"/>
      <c r="G26" s="80"/>
      <c r="H26" s="80">
        <f>SUM(H13:H25)</f>
        <v>367158</v>
      </c>
      <c r="I26" s="92"/>
    </row>
    <row r="27" spans="1:9" ht="18.75" customHeight="1">
      <c r="A27" s="159" t="s">
        <v>36</v>
      </c>
      <c r="B27" s="160"/>
      <c r="C27" s="160"/>
      <c r="D27" s="161"/>
      <c r="E27" s="78"/>
      <c r="F27" s="79"/>
      <c r="G27" s="80"/>
      <c r="H27" s="80"/>
      <c r="I27" s="92"/>
    </row>
    <row r="28" spans="1:9" s="67" customFormat="1" ht="18.75" customHeight="1">
      <c r="A28" s="155" t="s">
        <v>21</v>
      </c>
      <c r="B28" s="156"/>
      <c r="C28" s="156"/>
      <c r="D28" s="157"/>
      <c r="E28" s="84"/>
      <c r="F28" s="85"/>
      <c r="G28" s="86"/>
      <c r="H28" s="86"/>
      <c r="I28" s="84"/>
    </row>
    <row r="29" spans="1:9" s="68" customFormat="1" ht="18.75" customHeight="1">
      <c r="A29" s="87">
        <v>1</v>
      </c>
      <c r="B29" s="154" t="s">
        <v>37</v>
      </c>
      <c r="C29" s="154"/>
      <c r="D29" s="154"/>
      <c r="E29" s="87" t="s">
        <v>38</v>
      </c>
      <c r="F29" s="83">
        <v>1</v>
      </c>
      <c r="G29" s="22">
        <v>5358</v>
      </c>
      <c r="H29" s="88">
        <f aca="true" t="shared" si="1" ref="H29:H41">F29*G29</f>
        <v>5358</v>
      </c>
      <c r="I29" s="87" t="s">
        <v>39</v>
      </c>
    </row>
    <row r="30" spans="1:9" s="68" customFormat="1" ht="18.75" customHeight="1">
      <c r="A30" s="87">
        <v>2</v>
      </c>
      <c r="B30" s="154" t="s">
        <v>40</v>
      </c>
      <c r="C30" s="154"/>
      <c r="D30" s="154"/>
      <c r="E30" s="87" t="s">
        <v>38</v>
      </c>
      <c r="F30" s="83">
        <v>1</v>
      </c>
      <c r="G30" s="22">
        <v>1188</v>
      </c>
      <c r="H30" s="88">
        <f t="shared" si="1"/>
        <v>1188</v>
      </c>
      <c r="I30" s="87" t="s">
        <v>39</v>
      </c>
    </row>
    <row r="31" spans="1:9" s="68" customFormat="1" ht="18.75" customHeight="1">
      <c r="A31" s="87">
        <v>3</v>
      </c>
      <c r="B31" s="152" t="s">
        <v>41</v>
      </c>
      <c r="C31" s="152"/>
      <c r="D31" s="152"/>
      <c r="E31" s="87" t="s">
        <v>42</v>
      </c>
      <c r="F31" s="83">
        <v>1</v>
      </c>
      <c r="G31" s="22">
        <v>50829</v>
      </c>
      <c r="H31" s="88">
        <f t="shared" si="1"/>
        <v>50829</v>
      </c>
      <c r="I31" s="87" t="s">
        <v>43</v>
      </c>
    </row>
    <row r="32" spans="1:9" s="68" customFormat="1" ht="18.75" customHeight="1">
      <c r="A32" s="87">
        <v>4</v>
      </c>
      <c r="B32" s="152" t="s">
        <v>44</v>
      </c>
      <c r="C32" s="152"/>
      <c r="D32" s="152"/>
      <c r="E32" s="87" t="s">
        <v>42</v>
      </c>
      <c r="F32" s="83">
        <v>1</v>
      </c>
      <c r="G32" s="22">
        <v>532</v>
      </c>
      <c r="H32" s="88">
        <f t="shared" si="1"/>
        <v>532</v>
      </c>
      <c r="I32" s="87" t="s">
        <v>43</v>
      </c>
    </row>
    <row r="33" spans="1:9" s="68" customFormat="1" ht="18.75" customHeight="1">
      <c r="A33" s="87">
        <v>5</v>
      </c>
      <c r="B33" s="152" t="s">
        <v>45</v>
      </c>
      <c r="C33" s="152"/>
      <c r="D33" s="152"/>
      <c r="E33" s="87" t="s">
        <v>42</v>
      </c>
      <c r="F33" s="83">
        <v>1</v>
      </c>
      <c r="G33" s="22">
        <v>3249</v>
      </c>
      <c r="H33" s="88">
        <f t="shared" si="1"/>
        <v>3249</v>
      </c>
      <c r="I33" s="87" t="s">
        <v>43</v>
      </c>
    </row>
    <row r="34" spans="1:9" s="69" customFormat="1" ht="18.75" customHeight="1">
      <c r="A34" s="87">
        <v>6</v>
      </c>
      <c r="B34" s="151" t="s">
        <v>46</v>
      </c>
      <c r="C34" s="151"/>
      <c r="D34" s="151"/>
      <c r="E34" s="87" t="s">
        <v>42</v>
      </c>
      <c r="F34" s="89">
        <v>3</v>
      </c>
      <c r="G34" s="22">
        <v>693</v>
      </c>
      <c r="H34" s="88">
        <f t="shared" si="1"/>
        <v>2079</v>
      </c>
      <c r="I34" s="26" t="s">
        <v>47</v>
      </c>
    </row>
    <row r="35" spans="1:9" s="69" customFormat="1" ht="18.75" customHeight="1">
      <c r="A35" s="87">
        <v>7</v>
      </c>
      <c r="B35" s="151" t="s">
        <v>48</v>
      </c>
      <c r="C35" s="151"/>
      <c r="D35" s="151"/>
      <c r="E35" s="87" t="s">
        <v>42</v>
      </c>
      <c r="F35" s="89">
        <v>1</v>
      </c>
      <c r="G35" s="22">
        <v>1760</v>
      </c>
      <c r="H35" s="88">
        <f t="shared" si="1"/>
        <v>1760</v>
      </c>
      <c r="I35" s="26" t="s">
        <v>49</v>
      </c>
    </row>
    <row r="36" spans="1:9" s="69" customFormat="1" ht="18.75" customHeight="1">
      <c r="A36" s="87">
        <v>8</v>
      </c>
      <c r="B36" s="151" t="s">
        <v>50</v>
      </c>
      <c r="C36" s="151"/>
      <c r="D36" s="151"/>
      <c r="E36" s="87" t="s">
        <v>42</v>
      </c>
      <c r="F36" s="89">
        <v>6</v>
      </c>
      <c r="G36" s="22">
        <v>66</v>
      </c>
      <c r="H36" s="88">
        <f t="shared" si="1"/>
        <v>396</v>
      </c>
      <c r="I36" s="26" t="s">
        <v>51</v>
      </c>
    </row>
    <row r="37" spans="1:9" s="69" customFormat="1" ht="18.75" customHeight="1">
      <c r="A37" s="87">
        <v>9</v>
      </c>
      <c r="B37" s="151" t="s">
        <v>52</v>
      </c>
      <c r="C37" s="151"/>
      <c r="D37" s="151"/>
      <c r="E37" s="87" t="s">
        <v>42</v>
      </c>
      <c r="F37" s="89">
        <v>7</v>
      </c>
      <c r="G37" s="22">
        <v>77</v>
      </c>
      <c r="H37" s="88">
        <f t="shared" si="1"/>
        <v>539</v>
      </c>
      <c r="I37" s="26" t="s">
        <v>53</v>
      </c>
    </row>
    <row r="38" spans="1:9" s="69" customFormat="1" ht="18.75" customHeight="1">
      <c r="A38" s="87">
        <v>10</v>
      </c>
      <c r="B38" s="151" t="s">
        <v>54</v>
      </c>
      <c r="C38" s="151"/>
      <c r="D38" s="151"/>
      <c r="E38" s="26" t="s">
        <v>55</v>
      </c>
      <c r="F38" s="89">
        <v>1</v>
      </c>
      <c r="G38" s="22">
        <v>72</v>
      </c>
      <c r="H38" s="88">
        <f t="shared" si="1"/>
        <v>72</v>
      </c>
      <c r="I38" s="26" t="s">
        <v>56</v>
      </c>
    </row>
    <row r="39" spans="1:9" s="69" customFormat="1" ht="18.75" customHeight="1">
      <c r="A39" s="87">
        <v>11</v>
      </c>
      <c r="B39" s="151" t="s">
        <v>57</v>
      </c>
      <c r="C39" s="151"/>
      <c r="D39" s="151"/>
      <c r="E39" s="26" t="s">
        <v>13</v>
      </c>
      <c r="F39" s="89">
        <v>1</v>
      </c>
      <c r="G39" s="22">
        <v>19250</v>
      </c>
      <c r="H39" s="88">
        <f t="shared" si="1"/>
        <v>19250</v>
      </c>
      <c r="I39" s="26" t="s">
        <v>56</v>
      </c>
    </row>
    <row r="40" spans="1:9" s="69" customFormat="1" ht="18.75" customHeight="1">
      <c r="A40" s="87">
        <v>12</v>
      </c>
      <c r="B40" s="151" t="s">
        <v>58</v>
      </c>
      <c r="C40" s="151"/>
      <c r="D40" s="151"/>
      <c r="E40" s="26" t="s">
        <v>13</v>
      </c>
      <c r="F40" s="89">
        <v>1</v>
      </c>
      <c r="G40" s="22">
        <v>1650</v>
      </c>
      <c r="H40" s="88">
        <f t="shared" si="1"/>
        <v>1650</v>
      </c>
      <c r="I40" s="26" t="s">
        <v>56</v>
      </c>
    </row>
    <row r="41" spans="1:9" s="69" customFormat="1" ht="18.75" customHeight="1">
      <c r="A41" s="87">
        <v>13</v>
      </c>
      <c r="B41" s="151" t="s">
        <v>59</v>
      </c>
      <c r="C41" s="151"/>
      <c r="D41" s="151"/>
      <c r="E41" s="26" t="s">
        <v>13</v>
      </c>
      <c r="F41" s="89">
        <v>1</v>
      </c>
      <c r="G41" s="22">
        <v>2200</v>
      </c>
      <c r="H41" s="88">
        <f t="shared" si="1"/>
        <v>2200</v>
      </c>
      <c r="I41" s="26"/>
    </row>
    <row r="42" spans="1:9" s="67" customFormat="1" ht="18.75" customHeight="1">
      <c r="A42" s="150" t="s">
        <v>35</v>
      </c>
      <c r="B42" s="150"/>
      <c r="C42" s="150"/>
      <c r="D42" s="150"/>
      <c r="E42" s="150"/>
      <c r="F42" s="90"/>
      <c r="G42" s="86"/>
      <c r="H42" s="91">
        <f>SUM(H29:H41)</f>
        <v>89102</v>
      </c>
      <c r="I42" s="93"/>
    </row>
    <row r="43" spans="1:9" s="67" customFormat="1" ht="18.75" customHeight="1">
      <c r="A43" s="155" t="s">
        <v>23</v>
      </c>
      <c r="B43" s="156"/>
      <c r="C43" s="156"/>
      <c r="D43" s="157"/>
      <c r="E43" s="84"/>
      <c r="F43" s="85"/>
      <c r="G43" s="86"/>
      <c r="H43" s="86"/>
      <c r="I43" s="84"/>
    </row>
    <row r="44" spans="1:9" s="68" customFormat="1" ht="18.75" customHeight="1">
      <c r="A44" s="87">
        <v>1</v>
      </c>
      <c r="B44" s="154" t="s">
        <v>37</v>
      </c>
      <c r="C44" s="154"/>
      <c r="D44" s="154"/>
      <c r="E44" s="87" t="s">
        <v>38</v>
      </c>
      <c r="F44" s="83">
        <v>1</v>
      </c>
      <c r="G44" s="22">
        <v>5358</v>
      </c>
      <c r="H44" s="88">
        <f aca="true" t="shared" si="2" ref="H44:H62">F44*G44</f>
        <v>5358</v>
      </c>
      <c r="I44" s="87" t="s">
        <v>39</v>
      </c>
    </row>
    <row r="45" spans="1:9" s="68" customFormat="1" ht="18.75" customHeight="1">
      <c r="A45" s="87">
        <v>2</v>
      </c>
      <c r="B45" s="154" t="s">
        <v>60</v>
      </c>
      <c r="C45" s="154"/>
      <c r="D45" s="154"/>
      <c r="E45" s="87" t="s">
        <v>38</v>
      </c>
      <c r="F45" s="83">
        <v>1</v>
      </c>
      <c r="G45" s="22">
        <v>1337</v>
      </c>
      <c r="H45" s="88">
        <f t="shared" si="2"/>
        <v>1337</v>
      </c>
      <c r="I45" s="87" t="s">
        <v>39</v>
      </c>
    </row>
    <row r="46" spans="1:9" s="68" customFormat="1" ht="18.75" customHeight="1">
      <c r="A46" s="87">
        <v>3</v>
      </c>
      <c r="B46" s="152" t="s">
        <v>61</v>
      </c>
      <c r="C46" s="152"/>
      <c r="D46" s="152"/>
      <c r="E46" s="87" t="s">
        <v>42</v>
      </c>
      <c r="F46" s="83">
        <v>1</v>
      </c>
      <c r="G46" s="22">
        <v>9931</v>
      </c>
      <c r="H46" s="88">
        <f t="shared" si="2"/>
        <v>9931</v>
      </c>
      <c r="I46" s="87" t="s">
        <v>43</v>
      </c>
    </row>
    <row r="47" spans="1:9" s="69" customFormat="1" ht="18.75" customHeight="1">
      <c r="A47" s="87">
        <v>4</v>
      </c>
      <c r="B47" s="151" t="s">
        <v>62</v>
      </c>
      <c r="C47" s="151"/>
      <c r="D47" s="151"/>
      <c r="E47" s="87" t="s">
        <v>42</v>
      </c>
      <c r="F47" s="89">
        <v>6</v>
      </c>
      <c r="G47" s="22">
        <v>12784</v>
      </c>
      <c r="H47" s="88">
        <f t="shared" si="2"/>
        <v>76704</v>
      </c>
      <c r="I47" s="26" t="s">
        <v>43</v>
      </c>
    </row>
    <row r="48" spans="1:9" s="69" customFormat="1" ht="18.75" customHeight="1">
      <c r="A48" s="87">
        <v>5</v>
      </c>
      <c r="B48" s="151" t="s">
        <v>63</v>
      </c>
      <c r="C48" s="151"/>
      <c r="D48" s="151"/>
      <c r="E48" s="87" t="s">
        <v>42</v>
      </c>
      <c r="F48" s="89">
        <v>1</v>
      </c>
      <c r="G48" s="22">
        <v>2395</v>
      </c>
      <c r="H48" s="88">
        <f t="shared" si="2"/>
        <v>2395</v>
      </c>
      <c r="I48" s="26" t="s">
        <v>43</v>
      </c>
    </row>
    <row r="49" spans="1:9" s="69" customFormat="1" ht="18.75" customHeight="1">
      <c r="A49" s="87">
        <v>6</v>
      </c>
      <c r="B49" s="151" t="s">
        <v>64</v>
      </c>
      <c r="C49" s="151"/>
      <c r="D49" s="151"/>
      <c r="E49" s="87" t="s">
        <v>42</v>
      </c>
      <c r="F49" s="89">
        <v>6</v>
      </c>
      <c r="G49" s="22">
        <v>29581</v>
      </c>
      <c r="H49" s="88">
        <f t="shared" si="2"/>
        <v>177486</v>
      </c>
      <c r="I49" s="26" t="s">
        <v>43</v>
      </c>
    </row>
    <row r="50" spans="1:9" s="69" customFormat="1" ht="18.75" customHeight="1">
      <c r="A50" s="87">
        <v>7</v>
      </c>
      <c r="B50" s="151" t="s">
        <v>65</v>
      </c>
      <c r="C50" s="151"/>
      <c r="D50" s="151"/>
      <c r="E50" s="87" t="s">
        <v>42</v>
      </c>
      <c r="F50" s="89">
        <v>6</v>
      </c>
      <c r="G50" s="22">
        <v>22011</v>
      </c>
      <c r="H50" s="88">
        <f t="shared" si="2"/>
        <v>132066</v>
      </c>
      <c r="I50" s="26" t="s">
        <v>66</v>
      </c>
    </row>
    <row r="51" spans="1:9" s="68" customFormat="1" ht="18.75" customHeight="1">
      <c r="A51" s="87">
        <v>8</v>
      </c>
      <c r="B51" s="152" t="s">
        <v>67</v>
      </c>
      <c r="C51" s="152"/>
      <c r="D51" s="152"/>
      <c r="E51" s="87" t="s">
        <v>42</v>
      </c>
      <c r="F51" s="83">
        <v>6</v>
      </c>
      <c r="G51" s="22">
        <v>1650</v>
      </c>
      <c r="H51" s="88">
        <f t="shared" si="2"/>
        <v>9900</v>
      </c>
      <c r="I51" s="87" t="s">
        <v>68</v>
      </c>
    </row>
    <row r="52" spans="1:9" s="68" customFormat="1" ht="18.75" customHeight="1">
      <c r="A52" s="87">
        <v>9</v>
      </c>
      <c r="B52" s="152" t="s">
        <v>69</v>
      </c>
      <c r="C52" s="152"/>
      <c r="D52" s="152"/>
      <c r="E52" s="87" t="s">
        <v>42</v>
      </c>
      <c r="F52" s="83">
        <v>3</v>
      </c>
      <c r="G52" s="22">
        <v>116</v>
      </c>
      <c r="H52" s="88">
        <f t="shared" si="2"/>
        <v>348</v>
      </c>
      <c r="I52" s="87" t="s">
        <v>70</v>
      </c>
    </row>
    <row r="53" spans="1:9" s="69" customFormat="1" ht="18.75" customHeight="1">
      <c r="A53" s="87">
        <v>10</v>
      </c>
      <c r="B53" s="151" t="s">
        <v>71</v>
      </c>
      <c r="C53" s="151"/>
      <c r="D53" s="151"/>
      <c r="E53" s="87" t="s">
        <v>42</v>
      </c>
      <c r="F53" s="89">
        <v>3</v>
      </c>
      <c r="G53" s="22">
        <v>297</v>
      </c>
      <c r="H53" s="88">
        <f t="shared" si="2"/>
        <v>891</v>
      </c>
      <c r="I53" s="26" t="s">
        <v>47</v>
      </c>
    </row>
    <row r="54" spans="1:9" s="69" customFormat="1" ht="18.75" customHeight="1">
      <c r="A54" s="87">
        <v>11</v>
      </c>
      <c r="B54" s="151" t="s">
        <v>72</v>
      </c>
      <c r="C54" s="151"/>
      <c r="D54" s="151"/>
      <c r="E54" s="87" t="s">
        <v>42</v>
      </c>
      <c r="F54" s="89">
        <v>2</v>
      </c>
      <c r="G54" s="22">
        <v>110</v>
      </c>
      <c r="H54" s="88">
        <f t="shared" si="2"/>
        <v>220</v>
      </c>
      <c r="I54" s="26" t="s">
        <v>73</v>
      </c>
    </row>
    <row r="55" spans="1:9" s="69" customFormat="1" ht="18.75" customHeight="1">
      <c r="A55" s="87">
        <v>12</v>
      </c>
      <c r="B55" s="151" t="s">
        <v>74</v>
      </c>
      <c r="C55" s="151"/>
      <c r="D55" s="151"/>
      <c r="E55" s="87" t="s">
        <v>42</v>
      </c>
      <c r="F55" s="89">
        <v>2</v>
      </c>
      <c r="G55" s="22">
        <v>110</v>
      </c>
      <c r="H55" s="88">
        <f t="shared" si="2"/>
        <v>220</v>
      </c>
      <c r="I55" s="26" t="s">
        <v>73</v>
      </c>
    </row>
    <row r="56" spans="1:9" s="69" customFormat="1" ht="18.75" customHeight="1">
      <c r="A56" s="87">
        <v>13</v>
      </c>
      <c r="B56" s="151" t="s">
        <v>50</v>
      </c>
      <c r="C56" s="151"/>
      <c r="D56" s="151"/>
      <c r="E56" s="87" t="s">
        <v>42</v>
      </c>
      <c r="F56" s="89">
        <v>9</v>
      </c>
      <c r="G56" s="22">
        <v>99</v>
      </c>
      <c r="H56" s="88">
        <f t="shared" si="2"/>
        <v>891</v>
      </c>
      <c r="I56" s="26" t="s">
        <v>51</v>
      </c>
    </row>
    <row r="57" spans="1:9" s="69" customFormat="1" ht="18.75" customHeight="1">
      <c r="A57" s="87">
        <v>14</v>
      </c>
      <c r="B57" s="151" t="s">
        <v>52</v>
      </c>
      <c r="C57" s="151"/>
      <c r="D57" s="151"/>
      <c r="E57" s="87" t="s">
        <v>42</v>
      </c>
      <c r="F57" s="89">
        <v>11</v>
      </c>
      <c r="G57" s="22">
        <v>121</v>
      </c>
      <c r="H57" s="88">
        <f t="shared" si="2"/>
        <v>1331</v>
      </c>
      <c r="I57" s="26" t="s">
        <v>53</v>
      </c>
    </row>
    <row r="58" spans="1:9" s="69" customFormat="1" ht="18.75" customHeight="1">
      <c r="A58" s="87">
        <v>15</v>
      </c>
      <c r="B58" s="151" t="s">
        <v>75</v>
      </c>
      <c r="C58" s="151"/>
      <c r="D58" s="151"/>
      <c r="E58" s="26" t="s">
        <v>13</v>
      </c>
      <c r="F58" s="89">
        <v>2</v>
      </c>
      <c r="G58" s="22">
        <v>550</v>
      </c>
      <c r="H58" s="88">
        <f t="shared" si="2"/>
        <v>1100</v>
      </c>
      <c r="I58" s="26" t="s">
        <v>56</v>
      </c>
    </row>
    <row r="59" spans="1:9" s="69" customFormat="1" ht="18.75" customHeight="1">
      <c r="A59" s="87">
        <v>16</v>
      </c>
      <c r="B59" s="151" t="s">
        <v>54</v>
      </c>
      <c r="C59" s="151"/>
      <c r="D59" s="151"/>
      <c r="E59" s="26" t="s">
        <v>55</v>
      </c>
      <c r="F59" s="89">
        <v>1</v>
      </c>
      <c r="G59" s="22">
        <v>72</v>
      </c>
      <c r="H59" s="88">
        <f t="shared" si="2"/>
        <v>72</v>
      </c>
      <c r="I59" s="26" t="s">
        <v>56</v>
      </c>
    </row>
    <row r="60" spans="1:9" s="69" customFormat="1" ht="18.75" customHeight="1">
      <c r="A60" s="87">
        <v>17</v>
      </c>
      <c r="B60" s="151" t="s">
        <v>57</v>
      </c>
      <c r="C60" s="151"/>
      <c r="D60" s="151"/>
      <c r="E60" s="26" t="s">
        <v>13</v>
      </c>
      <c r="F60" s="89">
        <v>1</v>
      </c>
      <c r="G60" s="22">
        <v>16500</v>
      </c>
      <c r="H60" s="88">
        <f t="shared" si="2"/>
        <v>16500</v>
      </c>
      <c r="I60" s="26" t="s">
        <v>56</v>
      </c>
    </row>
    <row r="61" spans="1:9" s="69" customFormat="1" ht="18.75" customHeight="1">
      <c r="A61" s="87">
        <v>18</v>
      </c>
      <c r="B61" s="151" t="s">
        <v>58</v>
      </c>
      <c r="C61" s="151"/>
      <c r="D61" s="151"/>
      <c r="E61" s="26" t="s">
        <v>13</v>
      </c>
      <c r="F61" s="89">
        <v>1</v>
      </c>
      <c r="G61" s="22">
        <v>1650</v>
      </c>
      <c r="H61" s="88">
        <f t="shared" si="2"/>
        <v>1650</v>
      </c>
      <c r="I61" s="26" t="s">
        <v>56</v>
      </c>
    </row>
    <row r="62" spans="1:9" s="69" customFormat="1" ht="18.75" customHeight="1">
      <c r="A62" s="87">
        <v>19</v>
      </c>
      <c r="B62" s="151" t="s">
        <v>59</v>
      </c>
      <c r="C62" s="151"/>
      <c r="D62" s="151"/>
      <c r="E62" s="26" t="s">
        <v>13</v>
      </c>
      <c r="F62" s="89">
        <v>1</v>
      </c>
      <c r="G62" s="22">
        <v>2750</v>
      </c>
      <c r="H62" s="88">
        <f t="shared" si="2"/>
        <v>2750</v>
      </c>
      <c r="I62" s="26"/>
    </row>
    <row r="63" spans="1:9" s="67" customFormat="1" ht="18.75" customHeight="1">
      <c r="A63" s="150" t="s">
        <v>35</v>
      </c>
      <c r="B63" s="150"/>
      <c r="C63" s="150"/>
      <c r="D63" s="150"/>
      <c r="E63" s="150"/>
      <c r="F63" s="90"/>
      <c r="G63" s="86"/>
      <c r="H63" s="91">
        <f>SUM(H44:H62)</f>
        <v>441150</v>
      </c>
      <c r="I63" s="93"/>
    </row>
    <row r="64" spans="1:9" s="67" customFormat="1" ht="18.75" customHeight="1">
      <c r="A64" s="155" t="s">
        <v>24</v>
      </c>
      <c r="B64" s="156"/>
      <c r="C64" s="156"/>
      <c r="D64" s="157"/>
      <c r="E64" s="84"/>
      <c r="F64" s="85"/>
      <c r="G64" s="86"/>
      <c r="H64" s="86"/>
      <c r="I64" s="84"/>
    </row>
    <row r="65" spans="1:9" s="68" customFormat="1" ht="18.75" customHeight="1">
      <c r="A65" s="87">
        <v>1</v>
      </c>
      <c r="B65" s="154" t="s">
        <v>76</v>
      </c>
      <c r="C65" s="154"/>
      <c r="D65" s="154"/>
      <c r="E65" s="87" t="s">
        <v>38</v>
      </c>
      <c r="F65" s="83">
        <v>1</v>
      </c>
      <c r="G65" s="22">
        <v>4606</v>
      </c>
      <c r="H65" s="88">
        <f aca="true" t="shared" si="3" ref="H65:H80">F65*G65</f>
        <v>4606</v>
      </c>
      <c r="I65" s="87" t="s">
        <v>39</v>
      </c>
    </row>
    <row r="66" spans="1:9" s="68" customFormat="1" ht="18.75" customHeight="1">
      <c r="A66" s="87">
        <v>2</v>
      </c>
      <c r="B66" s="154" t="s">
        <v>40</v>
      </c>
      <c r="C66" s="154"/>
      <c r="D66" s="154"/>
      <c r="E66" s="87" t="s">
        <v>38</v>
      </c>
      <c r="F66" s="83">
        <v>2</v>
      </c>
      <c r="G66" s="22">
        <v>2376</v>
      </c>
      <c r="H66" s="88">
        <f t="shared" si="3"/>
        <v>4752</v>
      </c>
      <c r="I66" s="87" t="s">
        <v>39</v>
      </c>
    </row>
    <row r="67" spans="1:9" s="68" customFormat="1" ht="18.75" customHeight="1">
      <c r="A67" s="87">
        <v>3</v>
      </c>
      <c r="B67" s="154" t="s">
        <v>60</v>
      </c>
      <c r="C67" s="154"/>
      <c r="D67" s="154"/>
      <c r="E67" s="87" t="s">
        <v>38</v>
      </c>
      <c r="F67" s="83">
        <v>1</v>
      </c>
      <c r="G67" s="22">
        <v>1337</v>
      </c>
      <c r="H67" s="88">
        <f t="shared" si="3"/>
        <v>1337</v>
      </c>
      <c r="I67" s="87" t="s">
        <v>39</v>
      </c>
    </row>
    <row r="68" spans="1:9" s="68" customFormat="1" ht="18.75" customHeight="1">
      <c r="A68" s="87">
        <v>4</v>
      </c>
      <c r="B68" s="152" t="s">
        <v>77</v>
      </c>
      <c r="C68" s="152"/>
      <c r="D68" s="152"/>
      <c r="E68" s="87" t="s">
        <v>42</v>
      </c>
      <c r="F68" s="83">
        <v>1</v>
      </c>
      <c r="G68" s="22">
        <v>37969</v>
      </c>
      <c r="H68" s="88">
        <f t="shared" si="3"/>
        <v>37969</v>
      </c>
      <c r="I68" s="87" t="s">
        <v>43</v>
      </c>
    </row>
    <row r="69" spans="1:9" s="68" customFormat="1" ht="18.75" customHeight="1">
      <c r="A69" s="87">
        <v>5</v>
      </c>
      <c r="B69" s="152" t="s">
        <v>78</v>
      </c>
      <c r="C69" s="152"/>
      <c r="D69" s="152"/>
      <c r="E69" s="87" t="s">
        <v>42</v>
      </c>
      <c r="F69" s="83">
        <v>2</v>
      </c>
      <c r="G69" s="22">
        <v>3696</v>
      </c>
      <c r="H69" s="88">
        <f t="shared" si="3"/>
        <v>7392</v>
      </c>
      <c r="I69" s="87" t="s">
        <v>43</v>
      </c>
    </row>
    <row r="70" spans="1:9" s="68" customFormat="1" ht="18.75" customHeight="1">
      <c r="A70" s="87">
        <v>6</v>
      </c>
      <c r="B70" s="152" t="s">
        <v>79</v>
      </c>
      <c r="C70" s="152"/>
      <c r="D70" s="152"/>
      <c r="E70" s="87" t="s">
        <v>42</v>
      </c>
      <c r="F70" s="83">
        <v>1</v>
      </c>
      <c r="G70" s="22">
        <v>3628</v>
      </c>
      <c r="H70" s="88">
        <f t="shared" si="3"/>
        <v>3628</v>
      </c>
      <c r="I70" s="87" t="s">
        <v>43</v>
      </c>
    </row>
    <row r="71" spans="1:9" s="69" customFormat="1" ht="18.75" customHeight="1">
      <c r="A71" s="87">
        <v>7</v>
      </c>
      <c r="B71" s="151" t="s">
        <v>80</v>
      </c>
      <c r="C71" s="151"/>
      <c r="D71" s="151"/>
      <c r="E71" s="87" t="s">
        <v>42</v>
      </c>
      <c r="F71" s="89">
        <v>3</v>
      </c>
      <c r="G71" s="22">
        <v>363</v>
      </c>
      <c r="H71" s="88">
        <f t="shared" si="3"/>
        <v>1089</v>
      </c>
      <c r="I71" s="26" t="s">
        <v>47</v>
      </c>
    </row>
    <row r="72" spans="1:9" s="69" customFormat="1" ht="18.75" customHeight="1">
      <c r="A72" s="87">
        <v>8</v>
      </c>
      <c r="B72" s="151" t="s">
        <v>81</v>
      </c>
      <c r="C72" s="151"/>
      <c r="D72" s="151"/>
      <c r="E72" s="87" t="s">
        <v>42</v>
      </c>
      <c r="F72" s="89">
        <v>3</v>
      </c>
      <c r="G72" s="22">
        <v>215</v>
      </c>
      <c r="H72" s="88">
        <f t="shared" si="3"/>
        <v>645</v>
      </c>
      <c r="I72" s="26" t="s">
        <v>47</v>
      </c>
    </row>
    <row r="73" spans="1:9" s="69" customFormat="1" ht="18.75" customHeight="1">
      <c r="A73" s="87">
        <v>9</v>
      </c>
      <c r="B73" s="151" t="s">
        <v>82</v>
      </c>
      <c r="C73" s="151"/>
      <c r="D73" s="151"/>
      <c r="E73" s="87" t="s">
        <v>42</v>
      </c>
      <c r="F73" s="89">
        <v>6</v>
      </c>
      <c r="G73" s="22">
        <v>429</v>
      </c>
      <c r="H73" s="88">
        <f t="shared" si="3"/>
        <v>2574</v>
      </c>
      <c r="I73" s="26" t="s">
        <v>47</v>
      </c>
    </row>
    <row r="74" spans="1:9" s="69" customFormat="1" ht="18.75" customHeight="1">
      <c r="A74" s="87">
        <v>10</v>
      </c>
      <c r="B74" s="151" t="s">
        <v>48</v>
      </c>
      <c r="C74" s="151"/>
      <c r="D74" s="151"/>
      <c r="E74" s="87" t="s">
        <v>42</v>
      </c>
      <c r="F74" s="89">
        <v>4</v>
      </c>
      <c r="G74" s="22">
        <v>7040</v>
      </c>
      <c r="H74" s="88">
        <f t="shared" si="3"/>
        <v>28160</v>
      </c>
      <c r="I74" s="26" t="s">
        <v>49</v>
      </c>
    </row>
    <row r="75" spans="1:9" s="69" customFormat="1" ht="18.75" customHeight="1">
      <c r="A75" s="87">
        <v>11</v>
      </c>
      <c r="B75" s="151" t="s">
        <v>50</v>
      </c>
      <c r="C75" s="151"/>
      <c r="D75" s="151"/>
      <c r="E75" s="87" t="s">
        <v>42</v>
      </c>
      <c r="F75" s="89">
        <v>4</v>
      </c>
      <c r="G75" s="22">
        <v>44</v>
      </c>
      <c r="H75" s="88">
        <f t="shared" si="3"/>
        <v>176</v>
      </c>
      <c r="I75" s="26" t="s">
        <v>51</v>
      </c>
    </row>
    <row r="76" spans="1:9" s="69" customFormat="1" ht="18.75" customHeight="1">
      <c r="A76" s="87">
        <v>12</v>
      </c>
      <c r="B76" s="151" t="s">
        <v>52</v>
      </c>
      <c r="C76" s="151"/>
      <c r="D76" s="151"/>
      <c r="E76" s="87" t="s">
        <v>42</v>
      </c>
      <c r="F76" s="89">
        <v>5</v>
      </c>
      <c r="G76" s="22">
        <v>55</v>
      </c>
      <c r="H76" s="88">
        <f t="shared" si="3"/>
        <v>275</v>
      </c>
      <c r="I76" s="26" t="s">
        <v>53</v>
      </c>
    </row>
    <row r="77" spans="1:9" s="69" customFormat="1" ht="18.75" customHeight="1">
      <c r="A77" s="87">
        <v>13</v>
      </c>
      <c r="B77" s="151" t="s">
        <v>54</v>
      </c>
      <c r="C77" s="151"/>
      <c r="D77" s="151"/>
      <c r="E77" s="26" t="s">
        <v>55</v>
      </c>
      <c r="F77" s="89">
        <v>1</v>
      </c>
      <c r="G77" s="22">
        <v>72</v>
      </c>
      <c r="H77" s="88">
        <f t="shared" si="3"/>
        <v>72</v>
      </c>
      <c r="I77" s="26" t="s">
        <v>56</v>
      </c>
    </row>
    <row r="78" spans="1:9" s="69" customFormat="1" ht="18.75" customHeight="1">
      <c r="A78" s="87">
        <v>14</v>
      </c>
      <c r="B78" s="151" t="s">
        <v>57</v>
      </c>
      <c r="C78" s="151"/>
      <c r="D78" s="151"/>
      <c r="E78" s="26" t="s">
        <v>13</v>
      </c>
      <c r="F78" s="89">
        <v>1</v>
      </c>
      <c r="G78" s="22">
        <v>10450</v>
      </c>
      <c r="H78" s="88">
        <f t="shared" si="3"/>
        <v>10450</v>
      </c>
      <c r="I78" s="26" t="s">
        <v>56</v>
      </c>
    </row>
    <row r="79" spans="1:9" s="69" customFormat="1" ht="18.75" customHeight="1">
      <c r="A79" s="87">
        <v>15</v>
      </c>
      <c r="B79" s="151" t="s">
        <v>58</v>
      </c>
      <c r="C79" s="151"/>
      <c r="D79" s="151"/>
      <c r="E79" s="26" t="s">
        <v>13</v>
      </c>
      <c r="F79" s="89">
        <v>1</v>
      </c>
      <c r="G79" s="22">
        <v>1650</v>
      </c>
      <c r="H79" s="88">
        <f t="shared" si="3"/>
        <v>1650</v>
      </c>
      <c r="I79" s="26" t="s">
        <v>56</v>
      </c>
    </row>
    <row r="80" spans="1:9" s="69" customFormat="1" ht="18.75" customHeight="1">
      <c r="A80" s="87">
        <v>16</v>
      </c>
      <c r="B80" s="151" t="s">
        <v>59</v>
      </c>
      <c r="C80" s="151"/>
      <c r="D80" s="151"/>
      <c r="E80" s="26" t="s">
        <v>13</v>
      </c>
      <c r="F80" s="89">
        <v>1</v>
      </c>
      <c r="G80" s="22">
        <v>2200</v>
      </c>
      <c r="H80" s="88">
        <f t="shared" si="3"/>
        <v>2200</v>
      </c>
      <c r="I80" s="26"/>
    </row>
    <row r="81" spans="1:9" s="67" customFormat="1" ht="18.75" customHeight="1">
      <c r="A81" s="150" t="s">
        <v>35</v>
      </c>
      <c r="B81" s="150"/>
      <c r="C81" s="150"/>
      <c r="D81" s="150"/>
      <c r="E81" s="150"/>
      <c r="F81" s="90"/>
      <c r="G81" s="86"/>
      <c r="H81" s="91">
        <f>SUM(H65:H80)</f>
        <v>106975</v>
      </c>
      <c r="I81" s="93"/>
    </row>
    <row r="82" spans="1:9" s="67" customFormat="1" ht="18.75" customHeight="1">
      <c r="A82" s="155" t="s">
        <v>25</v>
      </c>
      <c r="B82" s="156"/>
      <c r="C82" s="156"/>
      <c r="D82" s="157"/>
      <c r="E82" s="84"/>
      <c r="F82" s="85"/>
      <c r="G82" s="86"/>
      <c r="H82" s="86"/>
      <c r="I82" s="84"/>
    </row>
    <row r="83" spans="1:9" s="68" customFormat="1" ht="18" customHeight="1">
      <c r="A83" s="87">
        <v>1</v>
      </c>
      <c r="B83" s="154" t="s">
        <v>76</v>
      </c>
      <c r="C83" s="154"/>
      <c r="D83" s="154"/>
      <c r="E83" s="87" t="s">
        <v>38</v>
      </c>
      <c r="F83" s="83">
        <v>1</v>
      </c>
      <c r="G83" s="22">
        <v>4606</v>
      </c>
      <c r="H83" s="88">
        <f aca="true" t="shared" si="4" ref="H83:H96">F83*G83</f>
        <v>4606</v>
      </c>
      <c r="I83" s="87" t="s">
        <v>39</v>
      </c>
    </row>
    <row r="84" spans="1:9" s="68" customFormat="1" ht="18" customHeight="1">
      <c r="A84" s="87">
        <v>2</v>
      </c>
      <c r="B84" s="154" t="s">
        <v>40</v>
      </c>
      <c r="C84" s="154"/>
      <c r="D84" s="154"/>
      <c r="E84" s="87" t="s">
        <v>38</v>
      </c>
      <c r="F84" s="83">
        <v>1</v>
      </c>
      <c r="G84" s="22">
        <v>1188</v>
      </c>
      <c r="H84" s="88">
        <f t="shared" si="4"/>
        <v>1188</v>
      </c>
      <c r="I84" s="87" t="s">
        <v>39</v>
      </c>
    </row>
    <row r="85" spans="1:9" s="68" customFormat="1" ht="18" customHeight="1">
      <c r="A85" s="87">
        <v>3</v>
      </c>
      <c r="B85" s="154" t="s">
        <v>60</v>
      </c>
      <c r="C85" s="154"/>
      <c r="D85" s="154"/>
      <c r="E85" s="87" t="s">
        <v>38</v>
      </c>
      <c r="F85" s="83">
        <v>2</v>
      </c>
      <c r="G85" s="22">
        <v>2673</v>
      </c>
      <c r="H85" s="88">
        <f t="shared" si="4"/>
        <v>5346</v>
      </c>
      <c r="I85" s="87" t="s">
        <v>39</v>
      </c>
    </row>
    <row r="86" spans="1:9" s="68" customFormat="1" ht="18" customHeight="1">
      <c r="A86" s="87">
        <v>4</v>
      </c>
      <c r="B86" s="152" t="s">
        <v>78</v>
      </c>
      <c r="C86" s="152"/>
      <c r="D86" s="152"/>
      <c r="E86" s="87" t="s">
        <v>42</v>
      </c>
      <c r="F86" s="83">
        <v>1</v>
      </c>
      <c r="G86" s="22">
        <v>1848</v>
      </c>
      <c r="H86" s="88">
        <f t="shared" si="4"/>
        <v>1848</v>
      </c>
      <c r="I86" s="87" t="s">
        <v>43</v>
      </c>
    </row>
    <row r="87" spans="1:9" s="68" customFormat="1" ht="18" customHeight="1">
      <c r="A87" s="87">
        <v>5</v>
      </c>
      <c r="B87" s="152" t="s">
        <v>83</v>
      </c>
      <c r="C87" s="152"/>
      <c r="D87" s="152"/>
      <c r="E87" s="87" t="s">
        <v>42</v>
      </c>
      <c r="F87" s="83">
        <v>2</v>
      </c>
      <c r="G87" s="22">
        <v>12672</v>
      </c>
      <c r="H87" s="88">
        <f t="shared" si="4"/>
        <v>25344</v>
      </c>
      <c r="I87" s="87" t="s">
        <v>43</v>
      </c>
    </row>
    <row r="88" spans="1:9" s="69" customFormat="1" ht="18" customHeight="1">
      <c r="A88" s="87">
        <v>6</v>
      </c>
      <c r="B88" s="151" t="s">
        <v>84</v>
      </c>
      <c r="C88" s="151"/>
      <c r="D88" s="151"/>
      <c r="E88" s="87" t="s">
        <v>42</v>
      </c>
      <c r="F88" s="89">
        <v>6</v>
      </c>
      <c r="G88" s="22">
        <v>495</v>
      </c>
      <c r="H88" s="88">
        <f t="shared" si="4"/>
        <v>2970</v>
      </c>
      <c r="I88" s="26" t="s">
        <v>47</v>
      </c>
    </row>
    <row r="89" spans="1:9" s="69" customFormat="1" ht="18" customHeight="1">
      <c r="A89" s="87">
        <v>7</v>
      </c>
      <c r="B89" s="151" t="s">
        <v>82</v>
      </c>
      <c r="C89" s="151"/>
      <c r="D89" s="151"/>
      <c r="E89" s="87" t="s">
        <v>42</v>
      </c>
      <c r="F89" s="89">
        <v>3</v>
      </c>
      <c r="G89" s="22">
        <v>215</v>
      </c>
      <c r="H89" s="88">
        <f t="shared" si="4"/>
        <v>645</v>
      </c>
      <c r="I89" s="26" t="s">
        <v>47</v>
      </c>
    </row>
    <row r="90" spans="1:9" s="69" customFormat="1" ht="18" customHeight="1">
      <c r="A90" s="87">
        <v>8</v>
      </c>
      <c r="B90" s="151" t="s">
        <v>48</v>
      </c>
      <c r="C90" s="151"/>
      <c r="D90" s="151"/>
      <c r="E90" s="87" t="s">
        <v>42</v>
      </c>
      <c r="F90" s="89">
        <v>3</v>
      </c>
      <c r="G90" s="22">
        <v>5280</v>
      </c>
      <c r="H90" s="88">
        <f t="shared" si="4"/>
        <v>15840</v>
      </c>
      <c r="I90" s="26" t="s">
        <v>49</v>
      </c>
    </row>
    <row r="91" spans="1:9" s="69" customFormat="1" ht="18" customHeight="1">
      <c r="A91" s="87">
        <v>9</v>
      </c>
      <c r="B91" s="151" t="s">
        <v>50</v>
      </c>
      <c r="C91" s="151"/>
      <c r="D91" s="151"/>
      <c r="E91" s="87" t="s">
        <v>42</v>
      </c>
      <c r="F91" s="89">
        <v>3</v>
      </c>
      <c r="G91" s="22">
        <v>33</v>
      </c>
      <c r="H91" s="88">
        <f t="shared" si="4"/>
        <v>99</v>
      </c>
      <c r="I91" s="26" t="s">
        <v>51</v>
      </c>
    </row>
    <row r="92" spans="1:9" s="69" customFormat="1" ht="18" customHeight="1">
      <c r="A92" s="87">
        <v>10</v>
      </c>
      <c r="B92" s="151" t="s">
        <v>52</v>
      </c>
      <c r="C92" s="151"/>
      <c r="D92" s="151"/>
      <c r="E92" s="87" t="s">
        <v>42</v>
      </c>
      <c r="F92" s="89">
        <v>4</v>
      </c>
      <c r="G92" s="22">
        <v>44</v>
      </c>
      <c r="H92" s="88">
        <f t="shared" si="4"/>
        <v>176</v>
      </c>
      <c r="I92" s="26" t="s">
        <v>53</v>
      </c>
    </row>
    <row r="93" spans="1:9" s="69" customFormat="1" ht="18" customHeight="1">
      <c r="A93" s="87">
        <v>11</v>
      </c>
      <c r="B93" s="151" t="s">
        <v>54</v>
      </c>
      <c r="C93" s="151"/>
      <c r="D93" s="151"/>
      <c r="E93" s="26" t="s">
        <v>55</v>
      </c>
      <c r="F93" s="89">
        <v>1</v>
      </c>
      <c r="G93" s="22">
        <v>72</v>
      </c>
      <c r="H93" s="88">
        <f t="shared" si="4"/>
        <v>72</v>
      </c>
      <c r="I93" s="26" t="s">
        <v>56</v>
      </c>
    </row>
    <row r="94" spans="1:9" s="69" customFormat="1" ht="18" customHeight="1">
      <c r="A94" s="87">
        <v>12</v>
      </c>
      <c r="B94" s="151" t="s">
        <v>57</v>
      </c>
      <c r="C94" s="151"/>
      <c r="D94" s="151"/>
      <c r="E94" s="26" t="s">
        <v>13</v>
      </c>
      <c r="F94" s="89">
        <v>1</v>
      </c>
      <c r="G94" s="22">
        <v>10450</v>
      </c>
      <c r="H94" s="88">
        <f t="shared" si="4"/>
        <v>10450</v>
      </c>
      <c r="I94" s="26" t="s">
        <v>56</v>
      </c>
    </row>
    <row r="95" spans="1:9" s="69" customFormat="1" ht="18" customHeight="1">
      <c r="A95" s="87">
        <v>13</v>
      </c>
      <c r="B95" s="151" t="s">
        <v>58</v>
      </c>
      <c r="C95" s="151"/>
      <c r="D95" s="151"/>
      <c r="E95" s="26" t="s">
        <v>13</v>
      </c>
      <c r="F95" s="89">
        <v>1</v>
      </c>
      <c r="G95" s="22">
        <v>1650</v>
      </c>
      <c r="H95" s="88">
        <f t="shared" si="4"/>
        <v>1650</v>
      </c>
      <c r="I95" s="26" t="s">
        <v>56</v>
      </c>
    </row>
    <row r="96" spans="1:9" s="69" customFormat="1" ht="18" customHeight="1">
      <c r="A96" s="87">
        <v>14</v>
      </c>
      <c r="B96" s="151" t="s">
        <v>59</v>
      </c>
      <c r="C96" s="151"/>
      <c r="D96" s="151"/>
      <c r="E96" s="26" t="s">
        <v>13</v>
      </c>
      <c r="F96" s="89">
        <v>1</v>
      </c>
      <c r="G96" s="22">
        <v>2200</v>
      </c>
      <c r="H96" s="88">
        <f t="shared" si="4"/>
        <v>2200</v>
      </c>
      <c r="I96" s="26"/>
    </row>
    <row r="97" spans="1:9" s="67" customFormat="1" ht="18" customHeight="1">
      <c r="A97" s="150" t="s">
        <v>35</v>
      </c>
      <c r="B97" s="150"/>
      <c r="C97" s="150"/>
      <c r="D97" s="150"/>
      <c r="E97" s="150"/>
      <c r="F97" s="90"/>
      <c r="G97" s="86"/>
      <c r="H97" s="91">
        <f>SUM(H83:H96)</f>
        <v>72434</v>
      </c>
      <c r="I97" s="93"/>
    </row>
    <row r="98" spans="1:9" s="67" customFormat="1" ht="18" customHeight="1">
      <c r="A98" s="155" t="s">
        <v>26</v>
      </c>
      <c r="B98" s="156"/>
      <c r="C98" s="156"/>
      <c r="D98" s="157"/>
      <c r="E98" s="84"/>
      <c r="F98" s="85"/>
      <c r="G98" s="86"/>
      <c r="H98" s="86"/>
      <c r="I98" s="84"/>
    </row>
    <row r="99" spans="1:9" s="68" customFormat="1" ht="18" customHeight="1">
      <c r="A99" s="87">
        <v>1</v>
      </c>
      <c r="B99" s="154" t="s">
        <v>85</v>
      </c>
      <c r="C99" s="154"/>
      <c r="D99" s="154"/>
      <c r="E99" s="87" t="s">
        <v>38</v>
      </c>
      <c r="F99" s="83">
        <v>1</v>
      </c>
      <c r="G99" s="22">
        <v>3427</v>
      </c>
      <c r="H99" s="88">
        <f aca="true" t="shared" si="5" ref="H99:H111">F99*G99</f>
        <v>3427</v>
      </c>
      <c r="I99" s="87" t="s">
        <v>39</v>
      </c>
    </row>
    <row r="100" spans="1:9" s="68" customFormat="1" ht="18" customHeight="1">
      <c r="A100" s="87">
        <v>2</v>
      </c>
      <c r="B100" s="152" t="s">
        <v>86</v>
      </c>
      <c r="C100" s="152"/>
      <c r="D100" s="152"/>
      <c r="E100" s="87" t="s">
        <v>42</v>
      </c>
      <c r="F100" s="83">
        <v>1</v>
      </c>
      <c r="G100" s="22">
        <v>5112</v>
      </c>
      <c r="H100" s="88">
        <f t="shared" si="5"/>
        <v>5112</v>
      </c>
      <c r="I100" s="87" t="s">
        <v>43</v>
      </c>
    </row>
    <row r="101" spans="1:9" s="68" customFormat="1" ht="18" customHeight="1">
      <c r="A101" s="87">
        <v>3</v>
      </c>
      <c r="B101" s="152" t="s">
        <v>87</v>
      </c>
      <c r="C101" s="152"/>
      <c r="D101" s="152"/>
      <c r="E101" s="87" t="s">
        <v>42</v>
      </c>
      <c r="F101" s="83">
        <v>1</v>
      </c>
      <c r="G101" s="22">
        <v>2918</v>
      </c>
      <c r="H101" s="88">
        <f t="shared" si="5"/>
        <v>2918</v>
      </c>
      <c r="I101" s="87" t="s">
        <v>43</v>
      </c>
    </row>
    <row r="102" spans="1:9" s="68" customFormat="1" ht="18" customHeight="1">
      <c r="A102" s="87">
        <v>4</v>
      </c>
      <c r="B102" s="152" t="s">
        <v>88</v>
      </c>
      <c r="C102" s="152"/>
      <c r="D102" s="152"/>
      <c r="E102" s="87" t="s">
        <v>42</v>
      </c>
      <c r="F102" s="83">
        <v>1</v>
      </c>
      <c r="G102" s="22">
        <v>758</v>
      </c>
      <c r="H102" s="88">
        <f t="shared" si="5"/>
        <v>758</v>
      </c>
      <c r="I102" s="87" t="s">
        <v>43</v>
      </c>
    </row>
    <row r="103" spans="1:9" s="68" customFormat="1" ht="18" customHeight="1">
      <c r="A103" s="87">
        <v>5</v>
      </c>
      <c r="B103" s="152" t="s">
        <v>89</v>
      </c>
      <c r="C103" s="152"/>
      <c r="D103" s="152"/>
      <c r="E103" s="87" t="s">
        <v>42</v>
      </c>
      <c r="F103" s="83">
        <v>4</v>
      </c>
      <c r="G103" s="22">
        <v>2130</v>
      </c>
      <c r="H103" s="88">
        <f t="shared" si="5"/>
        <v>8520</v>
      </c>
      <c r="I103" s="87" t="s">
        <v>43</v>
      </c>
    </row>
    <row r="104" spans="1:9" s="69" customFormat="1" ht="18" customHeight="1">
      <c r="A104" s="87">
        <v>6</v>
      </c>
      <c r="B104" s="151" t="s">
        <v>84</v>
      </c>
      <c r="C104" s="151"/>
      <c r="D104" s="151"/>
      <c r="E104" s="87" t="s">
        <v>42</v>
      </c>
      <c r="F104" s="89">
        <v>3</v>
      </c>
      <c r="G104" s="22">
        <v>248</v>
      </c>
      <c r="H104" s="88">
        <f t="shared" si="5"/>
        <v>744</v>
      </c>
      <c r="I104" s="26" t="s">
        <v>47</v>
      </c>
    </row>
    <row r="105" spans="1:9" s="69" customFormat="1" ht="18" customHeight="1">
      <c r="A105" s="87">
        <v>7</v>
      </c>
      <c r="B105" s="151" t="s">
        <v>48</v>
      </c>
      <c r="C105" s="151"/>
      <c r="D105" s="151"/>
      <c r="E105" s="87" t="s">
        <v>42</v>
      </c>
      <c r="F105" s="89">
        <v>1</v>
      </c>
      <c r="G105" s="22">
        <v>1760</v>
      </c>
      <c r="H105" s="88">
        <f t="shared" si="5"/>
        <v>1760</v>
      </c>
      <c r="I105" s="26" t="s">
        <v>49</v>
      </c>
    </row>
    <row r="106" spans="1:9" s="69" customFormat="1" ht="18" customHeight="1">
      <c r="A106" s="87">
        <v>8</v>
      </c>
      <c r="B106" s="151" t="s">
        <v>50</v>
      </c>
      <c r="C106" s="151"/>
      <c r="D106" s="151"/>
      <c r="E106" s="87" t="s">
        <v>42</v>
      </c>
      <c r="F106" s="89">
        <v>3</v>
      </c>
      <c r="G106" s="22">
        <v>33</v>
      </c>
      <c r="H106" s="88">
        <f t="shared" si="5"/>
        <v>99</v>
      </c>
      <c r="I106" s="26" t="s">
        <v>51</v>
      </c>
    </row>
    <row r="107" spans="1:9" s="69" customFormat="1" ht="18" customHeight="1">
      <c r="A107" s="87">
        <v>9</v>
      </c>
      <c r="B107" s="151" t="s">
        <v>52</v>
      </c>
      <c r="C107" s="151"/>
      <c r="D107" s="151"/>
      <c r="E107" s="87" t="s">
        <v>42</v>
      </c>
      <c r="F107" s="89">
        <v>4</v>
      </c>
      <c r="G107" s="22">
        <v>44</v>
      </c>
      <c r="H107" s="88">
        <f t="shared" si="5"/>
        <v>176</v>
      </c>
      <c r="I107" s="26" t="s">
        <v>53</v>
      </c>
    </row>
    <row r="108" spans="1:9" s="69" customFormat="1" ht="18" customHeight="1">
      <c r="A108" s="87">
        <v>10</v>
      </c>
      <c r="B108" s="151" t="s">
        <v>54</v>
      </c>
      <c r="C108" s="151"/>
      <c r="D108" s="151"/>
      <c r="E108" s="26" t="s">
        <v>55</v>
      </c>
      <c r="F108" s="89">
        <v>1</v>
      </c>
      <c r="G108" s="22">
        <v>72</v>
      </c>
      <c r="H108" s="88">
        <f t="shared" si="5"/>
        <v>72</v>
      </c>
      <c r="I108" s="26" t="s">
        <v>56</v>
      </c>
    </row>
    <row r="109" spans="1:9" s="69" customFormat="1" ht="18" customHeight="1">
      <c r="A109" s="87">
        <v>11</v>
      </c>
      <c r="B109" s="151" t="s">
        <v>57</v>
      </c>
      <c r="C109" s="151"/>
      <c r="D109" s="151"/>
      <c r="E109" s="26" t="s">
        <v>13</v>
      </c>
      <c r="F109" s="89">
        <v>1</v>
      </c>
      <c r="G109" s="22">
        <v>3300</v>
      </c>
      <c r="H109" s="88">
        <f t="shared" si="5"/>
        <v>3300</v>
      </c>
      <c r="I109" s="26" t="s">
        <v>56</v>
      </c>
    </row>
    <row r="110" spans="1:9" s="69" customFormat="1" ht="18" customHeight="1">
      <c r="A110" s="87">
        <v>12</v>
      </c>
      <c r="B110" s="151" t="s">
        <v>58</v>
      </c>
      <c r="C110" s="151"/>
      <c r="D110" s="151"/>
      <c r="E110" s="26" t="s">
        <v>13</v>
      </c>
      <c r="F110" s="89">
        <v>1</v>
      </c>
      <c r="G110" s="22">
        <v>660</v>
      </c>
      <c r="H110" s="88">
        <f t="shared" si="5"/>
        <v>660</v>
      </c>
      <c r="I110" s="26" t="s">
        <v>56</v>
      </c>
    </row>
    <row r="111" spans="1:9" s="69" customFormat="1" ht="18" customHeight="1">
      <c r="A111" s="87">
        <v>13</v>
      </c>
      <c r="B111" s="151" t="s">
        <v>59</v>
      </c>
      <c r="C111" s="151"/>
      <c r="D111" s="151"/>
      <c r="E111" s="26" t="s">
        <v>13</v>
      </c>
      <c r="F111" s="89">
        <v>1</v>
      </c>
      <c r="G111" s="22">
        <v>880</v>
      </c>
      <c r="H111" s="88">
        <f t="shared" si="5"/>
        <v>880</v>
      </c>
      <c r="I111" s="26"/>
    </row>
    <row r="112" spans="1:9" s="67" customFormat="1" ht="18" customHeight="1">
      <c r="A112" s="150" t="s">
        <v>35</v>
      </c>
      <c r="B112" s="150"/>
      <c r="C112" s="150"/>
      <c r="D112" s="150"/>
      <c r="E112" s="150"/>
      <c r="F112" s="90"/>
      <c r="G112" s="86"/>
      <c r="H112" s="91">
        <f>SUM(H99:H111)</f>
        <v>28426</v>
      </c>
      <c r="I112" s="93"/>
    </row>
    <row r="113" spans="1:9" s="67" customFormat="1" ht="18" customHeight="1">
      <c r="A113" s="153" t="s">
        <v>27</v>
      </c>
      <c r="B113" s="153"/>
      <c r="C113" s="153"/>
      <c r="D113" s="153"/>
      <c r="E113" s="84"/>
      <c r="F113" s="85"/>
      <c r="G113" s="86"/>
      <c r="H113" s="86"/>
      <c r="I113" s="84"/>
    </row>
    <row r="114" spans="1:9" s="68" customFormat="1" ht="18" customHeight="1">
      <c r="A114" s="87">
        <v>1</v>
      </c>
      <c r="B114" s="154" t="s">
        <v>85</v>
      </c>
      <c r="C114" s="154"/>
      <c r="D114" s="154"/>
      <c r="E114" s="87" t="s">
        <v>38</v>
      </c>
      <c r="F114" s="83">
        <v>1</v>
      </c>
      <c r="G114" s="22">
        <v>3427</v>
      </c>
      <c r="H114" s="88">
        <f aca="true" t="shared" si="6" ref="H114:H126">F114*G114</f>
        <v>3427</v>
      </c>
      <c r="I114" s="87" t="s">
        <v>39</v>
      </c>
    </row>
    <row r="115" spans="1:9" s="68" customFormat="1" ht="18" customHeight="1">
      <c r="A115" s="87">
        <v>2</v>
      </c>
      <c r="B115" s="152" t="s">
        <v>86</v>
      </c>
      <c r="C115" s="152"/>
      <c r="D115" s="152"/>
      <c r="E115" s="87" t="s">
        <v>42</v>
      </c>
      <c r="F115" s="83">
        <v>1</v>
      </c>
      <c r="G115" s="22">
        <v>5112</v>
      </c>
      <c r="H115" s="88">
        <f t="shared" si="6"/>
        <v>5112</v>
      </c>
      <c r="I115" s="87" t="s">
        <v>43</v>
      </c>
    </row>
    <row r="116" spans="1:9" s="68" customFormat="1" ht="18" customHeight="1">
      <c r="A116" s="87">
        <v>3</v>
      </c>
      <c r="B116" s="152" t="s">
        <v>87</v>
      </c>
      <c r="C116" s="152"/>
      <c r="D116" s="152"/>
      <c r="E116" s="87" t="s">
        <v>42</v>
      </c>
      <c r="F116" s="83">
        <v>1</v>
      </c>
      <c r="G116" s="22">
        <v>2918</v>
      </c>
      <c r="H116" s="88">
        <f t="shared" si="6"/>
        <v>2918</v>
      </c>
      <c r="I116" s="87" t="s">
        <v>43</v>
      </c>
    </row>
    <row r="117" spans="1:9" s="68" customFormat="1" ht="18" customHeight="1">
      <c r="A117" s="87">
        <v>4</v>
      </c>
      <c r="B117" s="152" t="s">
        <v>88</v>
      </c>
      <c r="C117" s="152"/>
      <c r="D117" s="152"/>
      <c r="E117" s="87" t="s">
        <v>42</v>
      </c>
      <c r="F117" s="83">
        <v>1</v>
      </c>
      <c r="G117" s="22">
        <v>758</v>
      </c>
      <c r="H117" s="88">
        <f t="shared" si="6"/>
        <v>758</v>
      </c>
      <c r="I117" s="87" t="s">
        <v>43</v>
      </c>
    </row>
    <row r="118" spans="1:9" s="68" customFormat="1" ht="18" customHeight="1">
      <c r="A118" s="87">
        <v>5</v>
      </c>
      <c r="B118" s="152" t="s">
        <v>89</v>
      </c>
      <c r="C118" s="152"/>
      <c r="D118" s="152"/>
      <c r="E118" s="87" t="s">
        <v>42</v>
      </c>
      <c r="F118" s="83">
        <v>4</v>
      </c>
      <c r="G118" s="22">
        <v>2130</v>
      </c>
      <c r="H118" s="88">
        <f t="shared" si="6"/>
        <v>8520</v>
      </c>
      <c r="I118" s="87" t="s">
        <v>43</v>
      </c>
    </row>
    <row r="119" spans="1:9" s="69" customFormat="1" ht="18" customHeight="1">
      <c r="A119" s="87">
        <v>6</v>
      </c>
      <c r="B119" s="151" t="s">
        <v>84</v>
      </c>
      <c r="C119" s="151"/>
      <c r="D119" s="151"/>
      <c r="E119" s="87" t="s">
        <v>42</v>
      </c>
      <c r="F119" s="89">
        <v>3</v>
      </c>
      <c r="G119" s="22">
        <v>248</v>
      </c>
      <c r="H119" s="88">
        <f t="shared" si="6"/>
        <v>744</v>
      </c>
      <c r="I119" s="26" t="s">
        <v>47</v>
      </c>
    </row>
    <row r="120" spans="1:9" s="69" customFormat="1" ht="18" customHeight="1">
      <c r="A120" s="87">
        <v>7</v>
      </c>
      <c r="B120" s="151" t="s">
        <v>48</v>
      </c>
      <c r="C120" s="151"/>
      <c r="D120" s="151"/>
      <c r="E120" s="87" t="s">
        <v>42</v>
      </c>
      <c r="F120" s="89">
        <v>1</v>
      </c>
      <c r="G120" s="22">
        <v>1760</v>
      </c>
      <c r="H120" s="88">
        <f t="shared" si="6"/>
        <v>1760</v>
      </c>
      <c r="I120" s="26" t="s">
        <v>49</v>
      </c>
    </row>
    <row r="121" spans="1:9" s="69" customFormat="1" ht="18" customHeight="1">
      <c r="A121" s="87">
        <v>8</v>
      </c>
      <c r="B121" s="151" t="s">
        <v>50</v>
      </c>
      <c r="C121" s="151"/>
      <c r="D121" s="151"/>
      <c r="E121" s="87" t="s">
        <v>42</v>
      </c>
      <c r="F121" s="89">
        <v>3</v>
      </c>
      <c r="G121" s="22">
        <v>33</v>
      </c>
      <c r="H121" s="88">
        <f t="shared" si="6"/>
        <v>99</v>
      </c>
      <c r="I121" s="26" t="s">
        <v>51</v>
      </c>
    </row>
    <row r="122" spans="1:9" s="69" customFormat="1" ht="18" customHeight="1">
      <c r="A122" s="87">
        <v>9</v>
      </c>
      <c r="B122" s="151" t="s">
        <v>52</v>
      </c>
      <c r="C122" s="151"/>
      <c r="D122" s="151"/>
      <c r="E122" s="87" t="s">
        <v>42</v>
      </c>
      <c r="F122" s="89">
        <v>4</v>
      </c>
      <c r="G122" s="22">
        <v>44</v>
      </c>
      <c r="H122" s="88">
        <f t="shared" si="6"/>
        <v>176</v>
      </c>
      <c r="I122" s="26" t="s">
        <v>53</v>
      </c>
    </row>
    <row r="123" spans="1:9" s="69" customFormat="1" ht="18" customHeight="1">
      <c r="A123" s="87">
        <v>10</v>
      </c>
      <c r="B123" s="151" t="s">
        <v>54</v>
      </c>
      <c r="C123" s="151"/>
      <c r="D123" s="151"/>
      <c r="E123" s="26" t="s">
        <v>55</v>
      </c>
      <c r="F123" s="89">
        <v>1</v>
      </c>
      <c r="G123" s="22">
        <v>72</v>
      </c>
      <c r="H123" s="88">
        <f t="shared" si="6"/>
        <v>72</v>
      </c>
      <c r="I123" s="26" t="s">
        <v>56</v>
      </c>
    </row>
    <row r="124" spans="1:9" s="69" customFormat="1" ht="18" customHeight="1">
      <c r="A124" s="87">
        <v>11</v>
      </c>
      <c r="B124" s="151" t="s">
        <v>57</v>
      </c>
      <c r="C124" s="151"/>
      <c r="D124" s="151"/>
      <c r="E124" s="26" t="s">
        <v>13</v>
      </c>
      <c r="F124" s="89">
        <v>1</v>
      </c>
      <c r="G124" s="22">
        <v>3300</v>
      </c>
      <c r="H124" s="88">
        <f t="shared" si="6"/>
        <v>3300</v>
      </c>
      <c r="I124" s="26" t="s">
        <v>56</v>
      </c>
    </row>
    <row r="125" spans="1:9" s="69" customFormat="1" ht="18" customHeight="1">
      <c r="A125" s="87">
        <v>12</v>
      </c>
      <c r="B125" s="151" t="s">
        <v>58</v>
      </c>
      <c r="C125" s="151"/>
      <c r="D125" s="151"/>
      <c r="E125" s="26" t="s">
        <v>13</v>
      </c>
      <c r="F125" s="89">
        <v>1</v>
      </c>
      <c r="G125" s="22">
        <v>660</v>
      </c>
      <c r="H125" s="88">
        <f t="shared" si="6"/>
        <v>660</v>
      </c>
      <c r="I125" s="26" t="s">
        <v>56</v>
      </c>
    </row>
    <row r="126" spans="1:9" s="69" customFormat="1" ht="18" customHeight="1">
      <c r="A126" s="87">
        <v>13</v>
      </c>
      <c r="B126" s="151" t="s">
        <v>59</v>
      </c>
      <c r="C126" s="151"/>
      <c r="D126" s="151"/>
      <c r="E126" s="26" t="s">
        <v>13</v>
      </c>
      <c r="F126" s="89">
        <v>1</v>
      </c>
      <c r="G126" s="22">
        <v>880</v>
      </c>
      <c r="H126" s="88">
        <f t="shared" si="6"/>
        <v>880</v>
      </c>
      <c r="I126" s="26"/>
    </row>
    <row r="127" spans="1:9" s="67" customFormat="1" ht="18" customHeight="1">
      <c r="A127" s="150" t="s">
        <v>35</v>
      </c>
      <c r="B127" s="150"/>
      <c r="C127" s="150"/>
      <c r="D127" s="150"/>
      <c r="E127" s="150"/>
      <c r="F127" s="90"/>
      <c r="G127" s="86"/>
      <c r="H127" s="91">
        <f>SUM(H114:H126)</f>
        <v>28426</v>
      </c>
      <c r="I127" s="93"/>
    </row>
    <row r="128" spans="1:9" ht="18" customHeight="1">
      <c r="A128" s="60" t="s">
        <v>14</v>
      </c>
      <c r="B128" s="151" t="s">
        <v>15</v>
      </c>
      <c r="C128" s="151"/>
      <c r="D128" s="151"/>
      <c r="E128" s="60"/>
      <c r="F128" s="94"/>
      <c r="G128" s="95"/>
      <c r="H128" s="95"/>
      <c r="I128" s="60" t="s">
        <v>90</v>
      </c>
    </row>
    <row r="129" spans="1:9" ht="18" customHeight="1">
      <c r="A129" s="58">
        <v>-1</v>
      </c>
      <c r="B129" s="151" t="s">
        <v>91</v>
      </c>
      <c r="C129" s="151"/>
      <c r="D129" s="151"/>
      <c r="E129" s="62" t="s">
        <v>92</v>
      </c>
      <c r="F129" s="63">
        <v>170</v>
      </c>
      <c r="G129" s="88">
        <v>72.60000000000001</v>
      </c>
      <c r="H129" s="88">
        <f>F129*G129</f>
        <v>12342.000000000002</v>
      </c>
      <c r="I129" s="60"/>
    </row>
    <row r="130" spans="1:9" ht="18" customHeight="1">
      <c r="A130" s="58">
        <v>-2</v>
      </c>
      <c r="B130" s="151" t="s">
        <v>93</v>
      </c>
      <c r="C130" s="151"/>
      <c r="D130" s="151"/>
      <c r="E130" s="62" t="s">
        <v>13</v>
      </c>
      <c r="F130" s="63">
        <v>1</v>
      </c>
      <c r="G130" s="88">
        <v>4080</v>
      </c>
      <c r="H130" s="88">
        <f>F130*G130</f>
        <v>4080</v>
      </c>
      <c r="I130" s="112"/>
    </row>
    <row r="131" spans="1:9" ht="18" customHeight="1">
      <c r="A131" s="58">
        <v>-3</v>
      </c>
      <c r="B131" s="151" t="s">
        <v>94</v>
      </c>
      <c r="C131" s="151"/>
      <c r="D131" s="151"/>
      <c r="E131" s="62" t="s">
        <v>13</v>
      </c>
      <c r="F131" s="63">
        <v>1</v>
      </c>
      <c r="G131" s="88">
        <v>960</v>
      </c>
      <c r="H131" s="88">
        <f>F131*G131</f>
        <v>960</v>
      </c>
      <c r="I131" s="60"/>
    </row>
    <row r="132" spans="1:9" ht="18" customHeight="1">
      <c r="A132" s="58">
        <v>-4</v>
      </c>
      <c r="B132" s="151" t="s">
        <v>28</v>
      </c>
      <c r="C132" s="151"/>
      <c r="D132" s="151"/>
      <c r="E132" s="62" t="s">
        <v>13</v>
      </c>
      <c r="F132" s="63">
        <v>1</v>
      </c>
      <c r="G132" s="88">
        <v>7590</v>
      </c>
      <c r="H132" s="88">
        <f>F132*G132</f>
        <v>7590</v>
      </c>
      <c r="I132" s="60"/>
    </row>
    <row r="133" spans="1:9" ht="18" customHeight="1">
      <c r="A133" s="58">
        <v>-5</v>
      </c>
      <c r="B133" s="151" t="s">
        <v>32</v>
      </c>
      <c r="C133" s="151"/>
      <c r="D133" s="151"/>
      <c r="E133" s="62" t="s">
        <v>13</v>
      </c>
      <c r="F133" s="63">
        <v>1</v>
      </c>
      <c r="G133" s="88">
        <v>800</v>
      </c>
      <c r="H133" s="88">
        <f>F133*G133</f>
        <v>800</v>
      </c>
      <c r="I133" s="60"/>
    </row>
    <row r="134" spans="1:9" ht="18" customHeight="1">
      <c r="A134" s="150" t="s">
        <v>35</v>
      </c>
      <c r="B134" s="150"/>
      <c r="C134" s="150"/>
      <c r="D134" s="150"/>
      <c r="E134" s="150"/>
      <c r="F134" s="94"/>
      <c r="G134" s="95"/>
      <c r="H134" s="96">
        <f>SUM(H129:H133)</f>
        <v>25772</v>
      </c>
      <c r="I134" s="60"/>
    </row>
    <row r="135" spans="1:9" ht="18" customHeight="1">
      <c r="A135" s="60" t="s">
        <v>16</v>
      </c>
      <c r="B135" s="151" t="s">
        <v>17</v>
      </c>
      <c r="C135" s="151"/>
      <c r="D135" s="151"/>
      <c r="E135" s="62"/>
      <c r="F135" s="94"/>
      <c r="G135" s="95"/>
      <c r="H135" s="95"/>
      <c r="I135" s="60" t="s">
        <v>95</v>
      </c>
    </row>
    <row r="136" spans="1:9" ht="18" customHeight="1">
      <c r="A136" s="58">
        <v>-1</v>
      </c>
      <c r="B136" s="151" t="s">
        <v>96</v>
      </c>
      <c r="C136" s="151"/>
      <c r="D136" s="151"/>
      <c r="E136" s="62" t="s">
        <v>97</v>
      </c>
      <c r="F136" s="63">
        <v>2720</v>
      </c>
      <c r="G136" s="88">
        <v>101.2</v>
      </c>
      <c r="H136" s="88">
        <f aca="true" t="shared" si="7" ref="H136:H141">F136*G136</f>
        <v>275264</v>
      </c>
      <c r="I136" s="60"/>
    </row>
    <row r="137" spans="1:9" ht="18" customHeight="1">
      <c r="A137" s="58">
        <v>-2</v>
      </c>
      <c r="B137" s="151" t="s">
        <v>98</v>
      </c>
      <c r="C137" s="151"/>
      <c r="D137" s="151"/>
      <c r="E137" s="62" t="s">
        <v>97</v>
      </c>
      <c r="F137" s="63">
        <v>680</v>
      </c>
      <c r="G137" s="88">
        <v>47.3</v>
      </c>
      <c r="H137" s="88">
        <f t="shared" si="7"/>
        <v>32163.999999999996</v>
      </c>
      <c r="I137" s="60"/>
    </row>
    <row r="138" spans="1:9" ht="18" customHeight="1">
      <c r="A138" s="58">
        <v>-3</v>
      </c>
      <c r="B138" s="151" t="s">
        <v>99</v>
      </c>
      <c r="C138" s="151"/>
      <c r="D138" s="151"/>
      <c r="E138" s="62" t="s">
        <v>13</v>
      </c>
      <c r="F138" s="63">
        <v>1</v>
      </c>
      <c r="G138" s="88">
        <v>7480.000000000001</v>
      </c>
      <c r="H138" s="88">
        <f t="shared" si="7"/>
        <v>7480.000000000001</v>
      </c>
      <c r="I138" s="60"/>
    </row>
    <row r="139" spans="1:9" ht="18" customHeight="1">
      <c r="A139" s="58">
        <v>-4</v>
      </c>
      <c r="B139" s="151" t="s">
        <v>100</v>
      </c>
      <c r="C139" s="151"/>
      <c r="D139" s="151"/>
      <c r="E139" s="62" t="s">
        <v>13</v>
      </c>
      <c r="F139" s="63">
        <v>1</v>
      </c>
      <c r="G139" s="88">
        <v>1000</v>
      </c>
      <c r="H139" s="88">
        <f t="shared" si="7"/>
        <v>1000</v>
      </c>
      <c r="I139" s="60"/>
    </row>
    <row r="140" spans="1:9" ht="18" customHeight="1">
      <c r="A140" s="58">
        <v>-5</v>
      </c>
      <c r="B140" s="151" t="s">
        <v>101</v>
      </c>
      <c r="C140" s="151"/>
      <c r="D140" s="151"/>
      <c r="E140" s="62" t="s">
        <v>13</v>
      </c>
      <c r="F140" s="63">
        <v>1</v>
      </c>
      <c r="G140" s="88">
        <v>59160</v>
      </c>
      <c r="H140" s="88">
        <f t="shared" si="7"/>
        <v>59160</v>
      </c>
      <c r="I140" s="60"/>
    </row>
    <row r="141" spans="1:9" ht="18.75" customHeight="1">
      <c r="A141" s="58">
        <v>-6</v>
      </c>
      <c r="B141" s="151" t="s">
        <v>102</v>
      </c>
      <c r="C141" s="151"/>
      <c r="D141" s="151"/>
      <c r="E141" s="62" t="s">
        <v>13</v>
      </c>
      <c r="F141" s="63">
        <v>1</v>
      </c>
      <c r="G141" s="88">
        <v>1200</v>
      </c>
      <c r="H141" s="88">
        <f t="shared" si="7"/>
        <v>1200</v>
      </c>
      <c r="I141" s="60"/>
    </row>
    <row r="142" spans="1:9" ht="18.75" customHeight="1">
      <c r="A142" s="150" t="s">
        <v>35</v>
      </c>
      <c r="B142" s="150"/>
      <c r="C142" s="150"/>
      <c r="D142" s="150"/>
      <c r="E142" s="150"/>
      <c r="F142" s="97"/>
      <c r="G142" s="96"/>
      <c r="H142" s="96">
        <f>SUM(H136:H141)</f>
        <v>376268</v>
      </c>
      <c r="I142" s="60"/>
    </row>
    <row r="143" spans="1:9" ht="18.75" customHeight="1">
      <c r="A143" s="60" t="s">
        <v>18</v>
      </c>
      <c r="B143" s="147" t="s">
        <v>103</v>
      </c>
      <c r="C143" s="148"/>
      <c r="D143" s="149"/>
      <c r="E143" s="98"/>
      <c r="F143" s="99"/>
      <c r="G143" s="100"/>
      <c r="H143" s="100"/>
      <c r="I143" s="113"/>
    </row>
    <row r="144" spans="1:9" ht="18.75" customHeight="1">
      <c r="A144" s="58">
        <v>-1</v>
      </c>
      <c r="B144" s="147" t="s">
        <v>104</v>
      </c>
      <c r="C144" s="148"/>
      <c r="D144" s="149"/>
      <c r="E144" s="101" t="s">
        <v>22</v>
      </c>
      <c r="F144" s="63">
        <v>1</v>
      </c>
      <c r="G144" s="88">
        <v>192500.00000000003</v>
      </c>
      <c r="H144" s="88">
        <f>F144*G144</f>
        <v>192500.00000000003</v>
      </c>
      <c r="I144" s="113"/>
    </row>
    <row r="145" spans="1:9" ht="18.75" customHeight="1">
      <c r="A145" s="58">
        <v>-2</v>
      </c>
      <c r="B145" s="102" t="s">
        <v>105</v>
      </c>
      <c r="C145" s="53"/>
      <c r="D145" s="54"/>
      <c r="E145" s="103"/>
      <c r="F145" s="99"/>
      <c r="G145" s="100"/>
      <c r="H145" s="100"/>
      <c r="I145" s="113"/>
    </row>
    <row r="146" spans="1:9" ht="18.75" customHeight="1">
      <c r="A146" s="58"/>
      <c r="B146" s="102" t="s">
        <v>106</v>
      </c>
      <c r="C146" s="53"/>
      <c r="D146" s="54"/>
      <c r="E146" s="103"/>
      <c r="F146" s="99"/>
      <c r="G146" s="100"/>
      <c r="H146" s="100"/>
      <c r="I146" s="113"/>
    </row>
    <row r="147" spans="1:9" ht="18.75" customHeight="1">
      <c r="A147" s="58">
        <v>-3</v>
      </c>
      <c r="B147" s="102" t="s">
        <v>107</v>
      </c>
      <c r="C147" s="53"/>
      <c r="D147" s="54"/>
      <c r="E147" s="103"/>
      <c r="F147" s="99"/>
      <c r="G147" s="100"/>
      <c r="H147" s="100"/>
      <c r="I147" s="113"/>
    </row>
    <row r="148" spans="1:9" ht="18.75" customHeight="1">
      <c r="A148" s="58"/>
      <c r="B148" s="104" t="s">
        <v>108</v>
      </c>
      <c r="C148" s="105"/>
      <c r="D148" s="106"/>
      <c r="E148" s="103"/>
      <c r="F148" s="99"/>
      <c r="G148" s="100"/>
      <c r="H148" s="100"/>
      <c r="I148" s="113"/>
    </row>
    <row r="149" spans="1:9" ht="18.75" customHeight="1">
      <c r="A149" s="58">
        <v>-4</v>
      </c>
      <c r="B149" s="147" t="s">
        <v>109</v>
      </c>
      <c r="C149" s="148"/>
      <c r="D149" s="149"/>
      <c r="E149" s="103"/>
      <c r="F149" s="99"/>
      <c r="G149" s="100"/>
      <c r="H149" s="100"/>
      <c r="I149" s="113"/>
    </row>
    <row r="150" spans="1:9" ht="18.75" customHeight="1">
      <c r="A150" s="58">
        <v>-5</v>
      </c>
      <c r="B150" s="107" t="s">
        <v>110</v>
      </c>
      <c r="C150" s="108"/>
      <c r="D150" s="109"/>
      <c r="E150" s="103"/>
      <c r="F150" s="99"/>
      <c r="G150" s="100"/>
      <c r="H150" s="100"/>
      <c r="I150" s="113"/>
    </row>
    <row r="151" spans="1:9" ht="18.75" customHeight="1">
      <c r="A151" s="58">
        <v>-6</v>
      </c>
      <c r="B151" s="102" t="s">
        <v>111</v>
      </c>
      <c r="C151" s="110"/>
      <c r="D151" s="111"/>
      <c r="E151" s="103"/>
      <c r="F151" s="99"/>
      <c r="G151" s="100"/>
      <c r="H151" s="100"/>
      <c r="I151" s="113"/>
    </row>
    <row r="152" spans="1:9" ht="18.75" customHeight="1">
      <c r="A152" s="58">
        <v>-7</v>
      </c>
      <c r="B152" s="147" t="s">
        <v>112</v>
      </c>
      <c r="C152" s="148"/>
      <c r="D152" s="149"/>
      <c r="E152" s="103"/>
      <c r="F152" s="99"/>
      <c r="G152" s="100"/>
      <c r="H152" s="100"/>
      <c r="I152" s="113"/>
    </row>
    <row r="153" spans="1:9" ht="18.75" customHeight="1">
      <c r="A153" s="58">
        <v>-8</v>
      </c>
      <c r="B153" s="147" t="s">
        <v>113</v>
      </c>
      <c r="C153" s="148"/>
      <c r="D153" s="149"/>
      <c r="E153" s="103"/>
      <c r="F153" s="99"/>
      <c r="G153" s="100"/>
      <c r="H153" s="100"/>
      <c r="I153" s="113"/>
    </row>
    <row r="154" spans="1:9" ht="18.75" customHeight="1">
      <c r="A154" s="58">
        <v>-9</v>
      </c>
      <c r="B154" s="147" t="s">
        <v>114</v>
      </c>
      <c r="C154" s="148"/>
      <c r="D154" s="149"/>
      <c r="E154" s="103"/>
      <c r="F154" s="99"/>
      <c r="G154" s="100"/>
      <c r="H154" s="100"/>
      <c r="I154" s="113"/>
    </row>
    <row r="155" spans="1:9" ht="18.75" customHeight="1">
      <c r="A155" s="150" t="s">
        <v>35</v>
      </c>
      <c r="B155" s="150"/>
      <c r="C155" s="150"/>
      <c r="D155" s="150"/>
      <c r="E155" s="150"/>
      <c r="F155" s="97"/>
      <c r="G155" s="96"/>
      <c r="H155" s="96">
        <f>SUM(H144:H154)</f>
        <v>192500.00000000003</v>
      </c>
      <c r="I155" s="60"/>
    </row>
  </sheetData>
  <sheetProtection/>
  <mergeCells count="149">
    <mergeCell ref="A1:I1"/>
    <mergeCell ref="A2:I2"/>
    <mergeCell ref="A3:I3"/>
    <mergeCell ref="A4:I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26:E26"/>
    <mergeCell ref="A27:D27"/>
    <mergeCell ref="A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A42:E42"/>
    <mergeCell ref="A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A63:E63"/>
    <mergeCell ref="A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A81:E81"/>
    <mergeCell ref="A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A97:E97"/>
    <mergeCell ref="A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A112:E112"/>
    <mergeCell ref="A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A127:E127"/>
    <mergeCell ref="B128:D128"/>
    <mergeCell ref="B129:D129"/>
    <mergeCell ref="B130:D130"/>
    <mergeCell ref="B131:D131"/>
    <mergeCell ref="B132:D132"/>
    <mergeCell ref="B144:D144"/>
    <mergeCell ref="B133:D133"/>
    <mergeCell ref="A134:E134"/>
    <mergeCell ref="B135:D135"/>
    <mergeCell ref="B136:D136"/>
    <mergeCell ref="B137:D137"/>
    <mergeCell ref="B138:D138"/>
    <mergeCell ref="B149:D149"/>
    <mergeCell ref="B152:D152"/>
    <mergeCell ref="B153:D153"/>
    <mergeCell ref="B154:D154"/>
    <mergeCell ref="A155:E155"/>
    <mergeCell ref="B139:D139"/>
    <mergeCell ref="B140:D140"/>
    <mergeCell ref="B141:D141"/>
    <mergeCell ref="A142:E142"/>
    <mergeCell ref="B143:D143"/>
  </mergeCells>
  <printOptions horizontalCentered="1"/>
  <pageMargins left="0.2" right="0.2" top="0.75" bottom="0.55" header="0.31" footer="0.31"/>
  <pageSetup blackAndWhite="1" horizontalDpi="180" verticalDpi="180" orientation="portrait" paperSize="9" r:id="rId1"/>
  <headerFooter alignWithMargins="0">
    <oddFooter>&amp;C第 &amp;P 页，共 &amp;N 页</oddFooter>
  </headerFooter>
  <rowBreaks count="1" manualBreakCount="1">
    <brk id="1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SheetLayoutView="100" workbookViewId="0" topLeftCell="A76">
      <selection activeCell="C83" sqref="C83"/>
    </sheetView>
  </sheetViews>
  <sheetFormatPr defaultColWidth="8.00390625" defaultRowHeight="18.75" customHeight="1"/>
  <cols>
    <col min="1" max="1" width="4.875" style="13" customWidth="1"/>
    <col min="2" max="2" width="18.625" style="13" customWidth="1"/>
    <col min="3" max="3" width="22.125" style="13" customWidth="1"/>
    <col min="4" max="4" width="4.875" style="14" customWidth="1"/>
    <col min="5" max="5" width="5.75390625" style="15" customWidth="1"/>
    <col min="6" max="7" width="10.125" style="16" customWidth="1"/>
    <col min="8" max="8" width="9.25390625" style="14" customWidth="1"/>
    <col min="9" max="16384" width="8.00390625" style="13" customWidth="1"/>
  </cols>
  <sheetData>
    <row r="1" spans="1:11" ht="34.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48"/>
      <c r="J1" s="48"/>
      <c r="K1" s="48"/>
    </row>
    <row r="2" spans="1:11" ht="34.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49"/>
      <c r="J2" s="49"/>
      <c r="K2" s="49"/>
    </row>
    <row r="3" spans="1:11" ht="18.75" customHeight="1">
      <c r="A3" s="17" t="s">
        <v>2</v>
      </c>
      <c r="B3" s="17"/>
      <c r="C3" s="17"/>
      <c r="D3" s="18"/>
      <c r="E3" s="19"/>
      <c r="F3" s="17"/>
      <c r="G3" s="17"/>
      <c r="H3" s="18"/>
      <c r="I3" s="17"/>
      <c r="J3" s="17"/>
      <c r="K3" s="17"/>
    </row>
    <row r="4" spans="1:11" ht="18.75" customHeight="1">
      <c r="A4" s="17" t="s">
        <v>3</v>
      </c>
      <c r="B4" s="17"/>
      <c r="C4" s="17"/>
      <c r="D4" s="18"/>
      <c r="E4" s="19"/>
      <c r="F4" s="17"/>
      <c r="G4" s="17"/>
      <c r="H4" s="18"/>
      <c r="I4" s="17"/>
      <c r="J4" s="17"/>
      <c r="K4" s="17"/>
    </row>
    <row r="5" spans="1:11" s="11" customFormat="1" ht="18.75" customHeight="1">
      <c r="A5" s="20" t="s">
        <v>4</v>
      </c>
      <c r="B5" s="183" t="s">
        <v>5</v>
      </c>
      <c r="C5" s="184"/>
      <c r="D5" s="21" t="s">
        <v>6</v>
      </c>
      <c r="E5" s="21" t="s">
        <v>7</v>
      </c>
      <c r="F5" s="22" t="s">
        <v>8</v>
      </c>
      <c r="G5" s="22" t="s">
        <v>9</v>
      </c>
      <c r="H5" s="21" t="s">
        <v>10</v>
      </c>
      <c r="I5" s="50"/>
      <c r="J5" s="50"/>
      <c r="K5" s="51"/>
    </row>
    <row r="6" spans="1:11" ht="18.75" customHeight="1">
      <c r="A6" s="23">
        <v>1</v>
      </c>
      <c r="B6" s="24" t="s">
        <v>115</v>
      </c>
      <c r="C6" s="25"/>
      <c r="D6" s="26" t="s">
        <v>13</v>
      </c>
      <c r="E6" s="27">
        <v>1</v>
      </c>
      <c r="F6" s="28">
        <v>1094112</v>
      </c>
      <c r="G6" s="28">
        <f>E6*F6</f>
        <v>1094112</v>
      </c>
      <c r="H6" s="23"/>
      <c r="I6" s="52"/>
      <c r="J6" s="52"/>
      <c r="K6" s="52"/>
    </row>
    <row r="7" spans="1:11" ht="18.75" customHeight="1">
      <c r="A7" s="23">
        <v>2</v>
      </c>
      <c r="B7" s="24" t="s">
        <v>116</v>
      </c>
      <c r="C7" s="25"/>
      <c r="D7" s="26" t="s">
        <v>13</v>
      </c>
      <c r="E7" s="27">
        <v>1</v>
      </c>
      <c r="F7" s="28">
        <v>81960</v>
      </c>
      <c r="G7" s="28">
        <f>E7*F7</f>
        <v>81960</v>
      </c>
      <c r="H7" s="23"/>
      <c r="I7" s="52"/>
      <c r="J7" s="52"/>
      <c r="K7" s="52"/>
    </row>
    <row r="8" spans="1:11" ht="18.75" customHeight="1">
      <c r="A8" s="23">
        <v>3</v>
      </c>
      <c r="B8" s="170" t="s">
        <v>15</v>
      </c>
      <c r="C8" s="171"/>
      <c r="D8" s="26" t="s">
        <v>13</v>
      </c>
      <c r="E8" s="27">
        <v>1</v>
      </c>
      <c r="F8" s="28">
        <v>47934</v>
      </c>
      <c r="G8" s="28">
        <f>E8*F8</f>
        <v>47934</v>
      </c>
      <c r="H8" s="23"/>
      <c r="I8" s="52"/>
      <c r="J8" s="52"/>
      <c r="K8" s="52"/>
    </row>
    <row r="9" spans="1:11" ht="18.75" customHeight="1">
      <c r="A9" s="29"/>
      <c r="B9" s="163" t="s">
        <v>117</v>
      </c>
      <c r="C9" s="164"/>
      <c r="D9" s="165"/>
      <c r="E9" s="27"/>
      <c r="F9" s="28"/>
      <c r="G9" s="28">
        <f>SUM(G6:G8)</f>
        <v>1224006</v>
      </c>
      <c r="H9" s="23"/>
      <c r="I9" s="52"/>
      <c r="J9" s="52"/>
      <c r="K9" s="52"/>
    </row>
    <row r="10" spans="1:11" ht="18.75" customHeight="1">
      <c r="A10" s="29"/>
      <c r="B10" s="30"/>
      <c r="C10" s="31"/>
      <c r="D10" s="32"/>
      <c r="E10" s="27"/>
      <c r="F10" s="28"/>
      <c r="G10" s="28"/>
      <c r="H10" s="23"/>
      <c r="I10" s="52"/>
      <c r="J10" s="52"/>
      <c r="K10" s="52"/>
    </row>
    <row r="11" spans="1:8" ht="18.75" customHeight="1">
      <c r="A11" s="177" t="s">
        <v>118</v>
      </c>
      <c r="B11" s="178"/>
      <c r="C11" s="179"/>
      <c r="D11" s="21"/>
      <c r="E11" s="33"/>
      <c r="F11" s="22"/>
      <c r="G11" s="22"/>
      <c r="H11" s="21"/>
    </row>
    <row r="12" spans="1:8" ht="18.75" customHeight="1">
      <c r="A12" s="21">
        <v>1</v>
      </c>
      <c r="B12" s="34" t="s">
        <v>119</v>
      </c>
      <c r="C12" s="35" t="s">
        <v>120</v>
      </c>
      <c r="D12" s="21" t="s">
        <v>22</v>
      </c>
      <c r="E12" s="33">
        <v>1</v>
      </c>
      <c r="F12" s="22">
        <v>120511</v>
      </c>
      <c r="G12" s="22">
        <f aca="true" t="shared" si="0" ref="G12:G20">E12*F12</f>
        <v>120511</v>
      </c>
      <c r="H12" s="36"/>
    </row>
    <row r="13" spans="1:8" ht="18.75" customHeight="1">
      <c r="A13" s="21">
        <v>2</v>
      </c>
      <c r="B13" s="34" t="s">
        <v>121</v>
      </c>
      <c r="C13" s="35" t="s">
        <v>122</v>
      </c>
      <c r="D13" s="21" t="s">
        <v>22</v>
      </c>
      <c r="E13" s="33">
        <v>1</v>
      </c>
      <c r="F13" s="22">
        <v>54231</v>
      </c>
      <c r="G13" s="22">
        <f t="shared" si="0"/>
        <v>54231</v>
      </c>
      <c r="H13" s="36"/>
    </row>
    <row r="14" spans="1:8" ht="18.75" customHeight="1">
      <c r="A14" s="21">
        <v>3</v>
      </c>
      <c r="B14" s="34" t="s">
        <v>123</v>
      </c>
      <c r="C14" s="35" t="s">
        <v>124</v>
      </c>
      <c r="D14" s="21" t="s">
        <v>22</v>
      </c>
      <c r="E14" s="33">
        <v>1</v>
      </c>
      <c r="F14" s="22">
        <v>79037</v>
      </c>
      <c r="G14" s="22">
        <f t="shared" si="0"/>
        <v>79037</v>
      </c>
      <c r="H14" s="36"/>
    </row>
    <row r="15" spans="1:8" ht="18.75" customHeight="1">
      <c r="A15" s="21">
        <v>4</v>
      </c>
      <c r="B15" s="34" t="s">
        <v>125</v>
      </c>
      <c r="C15" s="35" t="s">
        <v>126</v>
      </c>
      <c r="D15" s="21" t="s">
        <v>22</v>
      </c>
      <c r="E15" s="33">
        <v>4</v>
      </c>
      <c r="F15" s="22">
        <v>113852</v>
      </c>
      <c r="G15" s="22">
        <f t="shared" si="0"/>
        <v>455408</v>
      </c>
      <c r="H15" s="36"/>
    </row>
    <row r="16" spans="1:8" ht="18.75" customHeight="1">
      <c r="A16" s="21">
        <v>5</v>
      </c>
      <c r="B16" s="34" t="s">
        <v>127</v>
      </c>
      <c r="C16" s="35" t="s">
        <v>128</v>
      </c>
      <c r="D16" s="21" t="s">
        <v>22</v>
      </c>
      <c r="E16" s="33">
        <v>3</v>
      </c>
      <c r="F16" s="22">
        <v>124025</v>
      </c>
      <c r="G16" s="22">
        <f t="shared" si="0"/>
        <v>372075</v>
      </c>
      <c r="H16" s="36"/>
    </row>
    <row r="17" spans="1:8" ht="18.75" customHeight="1">
      <c r="A17" s="21">
        <v>6</v>
      </c>
      <c r="B17" s="34" t="s">
        <v>28</v>
      </c>
      <c r="C17" s="35"/>
      <c r="D17" s="37" t="s">
        <v>13</v>
      </c>
      <c r="E17" s="33">
        <v>1</v>
      </c>
      <c r="F17" s="22">
        <v>5400</v>
      </c>
      <c r="G17" s="22">
        <f t="shared" si="0"/>
        <v>5400</v>
      </c>
      <c r="H17" s="36"/>
    </row>
    <row r="18" spans="1:8" ht="18.75" customHeight="1">
      <c r="A18" s="21">
        <v>7</v>
      </c>
      <c r="B18" s="38" t="s">
        <v>29</v>
      </c>
      <c r="C18" s="39"/>
      <c r="D18" s="37" t="s">
        <v>13</v>
      </c>
      <c r="E18" s="33">
        <v>1</v>
      </c>
      <c r="F18" s="22">
        <v>3570</v>
      </c>
      <c r="G18" s="22">
        <f t="shared" si="0"/>
        <v>3570</v>
      </c>
      <c r="H18" s="36"/>
    </row>
    <row r="19" spans="1:8" ht="18.75" customHeight="1">
      <c r="A19" s="21">
        <v>8</v>
      </c>
      <c r="B19" s="35" t="s">
        <v>30</v>
      </c>
      <c r="C19" s="39"/>
      <c r="D19" s="37" t="s">
        <v>13</v>
      </c>
      <c r="E19" s="33">
        <v>1</v>
      </c>
      <c r="F19" s="22">
        <v>3360</v>
      </c>
      <c r="G19" s="22">
        <f t="shared" si="0"/>
        <v>3360</v>
      </c>
      <c r="H19" s="36"/>
    </row>
    <row r="20" spans="1:8" ht="18.75" customHeight="1">
      <c r="A20" s="21">
        <v>9</v>
      </c>
      <c r="B20" s="38" t="s">
        <v>31</v>
      </c>
      <c r="C20" s="39"/>
      <c r="D20" s="37" t="s">
        <v>13</v>
      </c>
      <c r="E20" s="33">
        <v>1</v>
      </c>
      <c r="F20" s="22">
        <v>520</v>
      </c>
      <c r="G20" s="22">
        <f t="shared" si="0"/>
        <v>520</v>
      </c>
      <c r="H20" s="36"/>
    </row>
    <row r="21" spans="1:8" ht="18.75" customHeight="1">
      <c r="A21" s="21"/>
      <c r="B21" s="172" t="s">
        <v>117</v>
      </c>
      <c r="C21" s="173"/>
      <c r="D21" s="174"/>
      <c r="E21" s="33"/>
      <c r="F21" s="22"/>
      <c r="G21" s="40">
        <f>SUM(G12:G20)</f>
        <v>1094112</v>
      </c>
      <c r="H21" s="21"/>
    </row>
    <row r="22" spans="1:8" ht="18.75" customHeight="1">
      <c r="A22" s="177" t="s">
        <v>129</v>
      </c>
      <c r="B22" s="178"/>
      <c r="C22" s="178"/>
      <c r="D22" s="178"/>
      <c r="E22" s="178"/>
      <c r="F22" s="178"/>
      <c r="G22" s="178"/>
      <c r="H22" s="179"/>
    </row>
    <row r="23" spans="1:8" ht="18.75" customHeight="1">
      <c r="A23" s="41" t="s">
        <v>130</v>
      </c>
      <c r="B23" s="34" t="s">
        <v>131</v>
      </c>
      <c r="C23" s="35" t="s">
        <v>132</v>
      </c>
      <c r="D23" s="21" t="s">
        <v>22</v>
      </c>
      <c r="E23" s="33">
        <v>1</v>
      </c>
      <c r="F23" s="22">
        <v>61590</v>
      </c>
      <c r="G23" s="22">
        <f aca="true" t="shared" si="1" ref="G23:G34">F23*E23</f>
        <v>61590</v>
      </c>
      <c r="H23" s="21" t="s">
        <v>43</v>
      </c>
    </row>
    <row r="24" spans="1:8" ht="28.5" customHeight="1">
      <c r="A24" s="41" t="s">
        <v>133</v>
      </c>
      <c r="B24" s="42" t="s">
        <v>134</v>
      </c>
      <c r="C24" s="35" t="s">
        <v>135</v>
      </c>
      <c r="D24" s="43" t="s">
        <v>22</v>
      </c>
      <c r="E24" s="44">
        <v>3</v>
      </c>
      <c r="F24" s="22">
        <v>1950</v>
      </c>
      <c r="G24" s="22">
        <f t="shared" si="1"/>
        <v>5850</v>
      </c>
      <c r="H24" s="43" t="s">
        <v>136</v>
      </c>
    </row>
    <row r="25" spans="1:8" ht="18.75" customHeight="1">
      <c r="A25" s="41" t="s">
        <v>137</v>
      </c>
      <c r="B25" s="34" t="s">
        <v>138</v>
      </c>
      <c r="C25" s="35" t="s">
        <v>139</v>
      </c>
      <c r="D25" s="43" t="s">
        <v>22</v>
      </c>
      <c r="E25" s="33">
        <v>1</v>
      </c>
      <c r="F25" s="22">
        <v>4997</v>
      </c>
      <c r="G25" s="22">
        <f t="shared" si="1"/>
        <v>4997</v>
      </c>
      <c r="H25" s="21" t="s">
        <v>140</v>
      </c>
    </row>
    <row r="26" spans="1:8" ht="18.75" customHeight="1">
      <c r="A26" s="41" t="s">
        <v>141</v>
      </c>
      <c r="B26" s="34" t="s">
        <v>142</v>
      </c>
      <c r="C26" s="35" t="s">
        <v>143</v>
      </c>
      <c r="D26" s="21" t="s">
        <v>22</v>
      </c>
      <c r="E26" s="33">
        <v>1</v>
      </c>
      <c r="F26" s="22">
        <v>10915</v>
      </c>
      <c r="G26" s="22">
        <f t="shared" si="1"/>
        <v>10915</v>
      </c>
      <c r="H26" s="21" t="s">
        <v>43</v>
      </c>
    </row>
    <row r="27" spans="1:8" ht="18.75" customHeight="1">
      <c r="A27" s="41" t="s">
        <v>144</v>
      </c>
      <c r="B27" s="34" t="s">
        <v>145</v>
      </c>
      <c r="C27" s="35" t="s">
        <v>146</v>
      </c>
      <c r="D27" s="21" t="s">
        <v>55</v>
      </c>
      <c r="E27" s="33">
        <v>1</v>
      </c>
      <c r="F27" s="22">
        <v>546</v>
      </c>
      <c r="G27" s="22">
        <f t="shared" si="1"/>
        <v>546</v>
      </c>
      <c r="H27" s="21" t="s">
        <v>147</v>
      </c>
    </row>
    <row r="28" spans="1:8" ht="18.75" customHeight="1">
      <c r="A28" s="41" t="s">
        <v>148</v>
      </c>
      <c r="B28" s="34" t="s">
        <v>149</v>
      </c>
      <c r="C28" s="35" t="s">
        <v>150</v>
      </c>
      <c r="D28" s="21" t="s">
        <v>55</v>
      </c>
      <c r="E28" s="33">
        <v>1</v>
      </c>
      <c r="F28" s="22">
        <v>156</v>
      </c>
      <c r="G28" s="22">
        <f t="shared" si="1"/>
        <v>156</v>
      </c>
      <c r="H28" s="21"/>
    </row>
    <row r="29" spans="1:8" ht="18.75" customHeight="1">
      <c r="A29" s="41" t="s">
        <v>151</v>
      </c>
      <c r="B29" s="34" t="s">
        <v>152</v>
      </c>
      <c r="C29" s="35" t="s">
        <v>153</v>
      </c>
      <c r="D29" s="21" t="s">
        <v>55</v>
      </c>
      <c r="E29" s="33">
        <v>2</v>
      </c>
      <c r="F29" s="22">
        <v>79</v>
      </c>
      <c r="G29" s="22">
        <f t="shared" si="1"/>
        <v>158</v>
      </c>
      <c r="H29" s="21"/>
    </row>
    <row r="30" spans="1:8" ht="18.75" customHeight="1">
      <c r="A30" s="41" t="s">
        <v>154</v>
      </c>
      <c r="B30" s="34" t="s">
        <v>155</v>
      </c>
      <c r="C30" s="35" t="s">
        <v>156</v>
      </c>
      <c r="D30" s="21" t="s">
        <v>42</v>
      </c>
      <c r="E30" s="33">
        <v>3</v>
      </c>
      <c r="F30" s="22">
        <v>40</v>
      </c>
      <c r="G30" s="22">
        <f t="shared" si="1"/>
        <v>120</v>
      </c>
      <c r="H30" s="21" t="s">
        <v>70</v>
      </c>
    </row>
    <row r="31" spans="1:8" ht="18.75" customHeight="1">
      <c r="A31" s="41" t="s">
        <v>157</v>
      </c>
      <c r="B31" s="34" t="s">
        <v>158</v>
      </c>
      <c r="C31" s="35" t="s">
        <v>159</v>
      </c>
      <c r="D31" s="21" t="s">
        <v>92</v>
      </c>
      <c r="E31" s="33">
        <v>16</v>
      </c>
      <c r="F31" s="22">
        <v>780</v>
      </c>
      <c r="G31" s="22">
        <f t="shared" si="1"/>
        <v>12480</v>
      </c>
      <c r="H31" s="21" t="s">
        <v>160</v>
      </c>
    </row>
    <row r="32" spans="1:8" ht="18.75" customHeight="1">
      <c r="A32" s="41" t="s">
        <v>161</v>
      </c>
      <c r="B32" s="34" t="s">
        <v>162</v>
      </c>
      <c r="C32" s="35" t="s">
        <v>163</v>
      </c>
      <c r="D32" s="21" t="s">
        <v>22</v>
      </c>
      <c r="E32" s="33">
        <v>1</v>
      </c>
      <c r="F32" s="22">
        <v>12650</v>
      </c>
      <c r="G32" s="22">
        <f t="shared" si="1"/>
        <v>12650</v>
      </c>
      <c r="H32" s="21" t="s">
        <v>160</v>
      </c>
    </row>
    <row r="33" spans="1:8" ht="26.25" customHeight="1">
      <c r="A33" s="41" t="s">
        <v>164</v>
      </c>
      <c r="B33" s="34" t="s">
        <v>165</v>
      </c>
      <c r="C33" s="35" t="s">
        <v>166</v>
      </c>
      <c r="D33" s="21" t="s">
        <v>167</v>
      </c>
      <c r="E33" s="33">
        <v>1</v>
      </c>
      <c r="F33" s="22">
        <v>3119</v>
      </c>
      <c r="G33" s="22">
        <f t="shared" si="1"/>
        <v>3119</v>
      </c>
      <c r="H33" s="21"/>
    </row>
    <row r="34" spans="1:8" ht="26.25" customHeight="1">
      <c r="A34" s="41" t="s">
        <v>168</v>
      </c>
      <c r="B34" s="34" t="s">
        <v>169</v>
      </c>
      <c r="C34" s="35"/>
      <c r="D34" s="21" t="s">
        <v>13</v>
      </c>
      <c r="E34" s="33">
        <v>1</v>
      </c>
      <c r="F34" s="22">
        <v>7937</v>
      </c>
      <c r="G34" s="22">
        <f t="shared" si="1"/>
        <v>7937</v>
      </c>
      <c r="H34" s="21"/>
    </row>
    <row r="35" spans="1:8" s="12" customFormat="1" ht="26.25" customHeight="1">
      <c r="A35" s="45"/>
      <c r="B35" s="172" t="s">
        <v>35</v>
      </c>
      <c r="C35" s="173"/>
      <c r="D35" s="174"/>
      <c r="E35" s="33"/>
      <c r="F35" s="22"/>
      <c r="G35" s="22">
        <f>SUM(G23:G34)</f>
        <v>120518</v>
      </c>
      <c r="H35" s="21"/>
    </row>
    <row r="36" spans="1:8" s="12" customFormat="1" ht="26.25" customHeight="1">
      <c r="A36" s="177" t="s">
        <v>170</v>
      </c>
      <c r="B36" s="178"/>
      <c r="C36" s="178"/>
      <c r="D36" s="178"/>
      <c r="E36" s="178"/>
      <c r="F36" s="178"/>
      <c r="G36" s="178"/>
      <c r="H36" s="179"/>
    </row>
    <row r="37" spans="1:8" s="12" customFormat="1" ht="27.75" customHeight="1">
      <c r="A37" s="41" t="s">
        <v>130</v>
      </c>
      <c r="B37" s="42" t="s">
        <v>134</v>
      </c>
      <c r="C37" s="35" t="s">
        <v>171</v>
      </c>
      <c r="D37" s="43" t="s">
        <v>22</v>
      </c>
      <c r="E37" s="44">
        <v>2</v>
      </c>
      <c r="F37" s="22">
        <v>2106</v>
      </c>
      <c r="G37" s="22">
        <f aca="true" t="shared" si="2" ref="G37:G48">F37*E37</f>
        <v>4212</v>
      </c>
      <c r="H37" s="43" t="s">
        <v>136</v>
      </c>
    </row>
    <row r="38" spans="1:8" s="12" customFormat="1" ht="29.25" customHeight="1">
      <c r="A38" s="41" t="s">
        <v>133</v>
      </c>
      <c r="B38" s="34" t="s">
        <v>172</v>
      </c>
      <c r="C38" s="35" t="s">
        <v>173</v>
      </c>
      <c r="D38" s="21" t="s">
        <v>22</v>
      </c>
      <c r="E38" s="33">
        <v>2</v>
      </c>
      <c r="F38" s="22">
        <v>3819</v>
      </c>
      <c r="G38" s="22">
        <f t="shared" si="2"/>
        <v>7638</v>
      </c>
      <c r="H38" s="43" t="s">
        <v>136</v>
      </c>
    </row>
    <row r="39" spans="1:8" s="12" customFormat="1" ht="18.75" customHeight="1">
      <c r="A39" s="41" t="s">
        <v>137</v>
      </c>
      <c r="B39" s="34" t="s">
        <v>174</v>
      </c>
      <c r="C39" s="35" t="s">
        <v>175</v>
      </c>
      <c r="D39" s="21" t="s">
        <v>55</v>
      </c>
      <c r="E39" s="33">
        <v>1</v>
      </c>
      <c r="F39" s="22">
        <v>391</v>
      </c>
      <c r="G39" s="22">
        <f t="shared" si="2"/>
        <v>391</v>
      </c>
      <c r="H39" s="21" t="s">
        <v>176</v>
      </c>
    </row>
    <row r="40" spans="1:8" s="12" customFormat="1" ht="18.75" customHeight="1">
      <c r="A40" s="41" t="s">
        <v>141</v>
      </c>
      <c r="B40" s="34" t="s">
        <v>177</v>
      </c>
      <c r="C40" s="35" t="s">
        <v>178</v>
      </c>
      <c r="D40" s="21" t="s">
        <v>22</v>
      </c>
      <c r="E40" s="33">
        <v>1</v>
      </c>
      <c r="F40" s="22">
        <v>7484</v>
      </c>
      <c r="G40" s="22">
        <f t="shared" si="2"/>
        <v>7484</v>
      </c>
      <c r="H40" s="21" t="s">
        <v>179</v>
      </c>
    </row>
    <row r="41" spans="1:8" s="12" customFormat="1" ht="18.75" customHeight="1">
      <c r="A41" s="41" t="s">
        <v>144</v>
      </c>
      <c r="B41" s="34" t="s">
        <v>145</v>
      </c>
      <c r="C41" s="35" t="s">
        <v>146</v>
      </c>
      <c r="D41" s="21" t="s">
        <v>55</v>
      </c>
      <c r="E41" s="33">
        <v>1</v>
      </c>
      <c r="F41" s="22">
        <v>546</v>
      </c>
      <c r="G41" s="22">
        <f t="shared" si="2"/>
        <v>546</v>
      </c>
      <c r="H41" s="21" t="s">
        <v>147</v>
      </c>
    </row>
    <row r="42" spans="1:8" s="12" customFormat="1" ht="18.75" customHeight="1">
      <c r="A42" s="41" t="s">
        <v>148</v>
      </c>
      <c r="B42" s="34" t="s">
        <v>149</v>
      </c>
      <c r="C42" s="35" t="s">
        <v>150</v>
      </c>
      <c r="D42" s="21" t="s">
        <v>55</v>
      </c>
      <c r="E42" s="33">
        <v>1</v>
      </c>
      <c r="F42" s="22">
        <v>156</v>
      </c>
      <c r="G42" s="22">
        <f t="shared" si="2"/>
        <v>156</v>
      </c>
      <c r="H42" s="21"/>
    </row>
    <row r="43" spans="1:8" s="12" customFormat="1" ht="18.75" customHeight="1">
      <c r="A43" s="41" t="s">
        <v>151</v>
      </c>
      <c r="B43" s="34" t="s">
        <v>152</v>
      </c>
      <c r="C43" s="35" t="s">
        <v>153</v>
      </c>
      <c r="D43" s="21" t="s">
        <v>55</v>
      </c>
      <c r="E43" s="33">
        <v>2</v>
      </c>
      <c r="F43" s="22">
        <v>79</v>
      </c>
      <c r="G43" s="22">
        <f t="shared" si="2"/>
        <v>158</v>
      </c>
      <c r="H43" s="21"/>
    </row>
    <row r="44" spans="1:8" s="12" customFormat="1" ht="18.75" customHeight="1">
      <c r="A44" s="41" t="s">
        <v>154</v>
      </c>
      <c r="B44" s="34" t="s">
        <v>155</v>
      </c>
      <c r="C44" s="35" t="s">
        <v>156</v>
      </c>
      <c r="D44" s="21" t="s">
        <v>42</v>
      </c>
      <c r="E44" s="33">
        <v>3</v>
      </c>
      <c r="F44" s="22">
        <v>39</v>
      </c>
      <c r="G44" s="22">
        <f t="shared" si="2"/>
        <v>117</v>
      </c>
      <c r="H44" s="21" t="s">
        <v>70</v>
      </c>
    </row>
    <row r="45" spans="1:8" s="12" customFormat="1" ht="18.75" customHeight="1">
      <c r="A45" s="41" t="s">
        <v>157</v>
      </c>
      <c r="B45" s="34" t="s">
        <v>158</v>
      </c>
      <c r="C45" s="35" t="s">
        <v>159</v>
      </c>
      <c r="D45" s="21" t="s">
        <v>92</v>
      </c>
      <c r="E45" s="33">
        <v>14</v>
      </c>
      <c r="F45" s="22">
        <v>780</v>
      </c>
      <c r="G45" s="22">
        <f t="shared" si="2"/>
        <v>10920</v>
      </c>
      <c r="H45" s="21"/>
    </row>
    <row r="46" spans="1:8" s="12" customFormat="1" ht="18.75" customHeight="1">
      <c r="A46" s="41" t="s">
        <v>161</v>
      </c>
      <c r="B46" s="34" t="s">
        <v>162</v>
      </c>
      <c r="C46" s="35" t="s">
        <v>163</v>
      </c>
      <c r="D46" s="21" t="s">
        <v>22</v>
      </c>
      <c r="E46" s="33">
        <v>1</v>
      </c>
      <c r="F46" s="22">
        <v>12650</v>
      </c>
      <c r="G46" s="22">
        <f t="shared" si="2"/>
        <v>12650</v>
      </c>
      <c r="H46" s="21"/>
    </row>
    <row r="47" spans="1:8" s="12" customFormat="1" ht="27.75" customHeight="1">
      <c r="A47" s="41" t="s">
        <v>164</v>
      </c>
      <c r="B47" s="34" t="s">
        <v>165</v>
      </c>
      <c r="C47" s="35" t="s">
        <v>166</v>
      </c>
      <c r="D47" s="21" t="s">
        <v>167</v>
      </c>
      <c r="E47" s="33">
        <v>1</v>
      </c>
      <c r="F47" s="22">
        <v>3119</v>
      </c>
      <c r="G47" s="22">
        <f t="shared" si="2"/>
        <v>3119</v>
      </c>
      <c r="H47" s="21"/>
    </row>
    <row r="48" spans="1:8" s="12" customFormat="1" ht="18.75" customHeight="1">
      <c r="A48" s="41" t="s">
        <v>168</v>
      </c>
      <c r="B48" s="34" t="s">
        <v>169</v>
      </c>
      <c r="C48" s="35"/>
      <c r="D48" s="21" t="s">
        <v>13</v>
      </c>
      <c r="E48" s="33">
        <v>1</v>
      </c>
      <c r="F48" s="22">
        <v>6846</v>
      </c>
      <c r="G48" s="22">
        <f t="shared" si="2"/>
        <v>6846</v>
      </c>
      <c r="H48" s="21"/>
    </row>
    <row r="49" spans="1:8" s="12" customFormat="1" ht="18.75" customHeight="1">
      <c r="A49" s="45"/>
      <c r="B49" s="172" t="s">
        <v>35</v>
      </c>
      <c r="C49" s="173"/>
      <c r="D49" s="174"/>
      <c r="E49" s="33"/>
      <c r="F49" s="22"/>
      <c r="G49" s="22">
        <f>SUM(G37:G48)</f>
        <v>54237</v>
      </c>
      <c r="H49" s="21"/>
    </row>
    <row r="50" spans="1:8" s="12" customFormat="1" ht="18.75" customHeight="1">
      <c r="A50" s="180" t="s">
        <v>180</v>
      </c>
      <c r="B50" s="181"/>
      <c r="C50" s="181"/>
      <c r="D50" s="181"/>
      <c r="E50" s="181"/>
      <c r="F50" s="181"/>
      <c r="G50" s="181"/>
      <c r="H50" s="182"/>
    </row>
    <row r="51" spans="1:8" s="12" customFormat="1" ht="28.5" customHeight="1">
      <c r="A51" s="41" t="s">
        <v>130</v>
      </c>
      <c r="B51" s="34" t="s">
        <v>172</v>
      </c>
      <c r="C51" s="35" t="s">
        <v>181</v>
      </c>
      <c r="D51" s="21" t="s">
        <v>22</v>
      </c>
      <c r="E51" s="33">
        <v>2</v>
      </c>
      <c r="F51" s="22">
        <v>2418</v>
      </c>
      <c r="G51" s="22">
        <f aca="true" t="shared" si="3" ref="G51:G64">F51*E51</f>
        <v>4836</v>
      </c>
      <c r="H51" s="21" t="s">
        <v>136</v>
      </c>
    </row>
    <row r="52" spans="1:8" s="12" customFormat="1" ht="18.75" customHeight="1">
      <c r="A52" s="41" t="s">
        <v>133</v>
      </c>
      <c r="B52" s="34" t="s">
        <v>174</v>
      </c>
      <c r="C52" s="35" t="s">
        <v>182</v>
      </c>
      <c r="D52" s="21" t="s">
        <v>55</v>
      </c>
      <c r="E52" s="33">
        <v>1</v>
      </c>
      <c r="F52" s="22">
        <v>391</v>
      </c>
      <c r="G52" s="22">
        <f t="shared" si="3"/>
        <v>391</v>
      </c>
      <c r="H52" s="21" t="s">
        <v>176</v>
      </c>
    </row>
    <row r="53" spans="1:8" s="12" customFormat="1" ht="18.75" customHeight="1">
      <c r="A53" s="41" t="s">
        <v>137</v>
      </c>
      <c r="B53" s="34" t="s">
        <v>142</v>
      </c>
      <c r="C53" s="35" t="s">
        <v>183</v>
      </c>
      <c r="D53" s="21" t="s">
        <v>22</v>
      </c>
      <c r="E53" s="33">
        <v>1</v>
      </c>
      <c r="F53" s="22">
        <v>32588</v>
      </c>
      <c r="G53" s="22">
        <f t="shared" si="3"/>
        <v>32588</v>
      </c>
      <c r="H53" s="21" t="s">
        <v>43</v>
      </c>
    </row>
    <row r="54" spans="1:8" s="12" customFormat="1" ht="18.75" customHeight="1">
      <c r="A54" s="41" t="s">
        <v>141</v>
      </c>
      <c r="B54" s="34" t="s">
        <v>184</v>
      </c>
      <c r="C54" s="35" t="s">
        <v>185</v>
      </c>
      <c r="D54" s="21" t="s">
        <v>22</v>
      </c>
      <c r="E54" s="33">
        <v>1</v>
      </c>
      <c r="F54" s="22">
        <v>4678</v>
      </c>
      <c r="G54" s="22">
        <f t="shared" si="3"/>
        <v>4678</v>
      </c>
      <c r="H54" s="21" t="s">
        <v>179</v>
      </c>
    </row>
    <row r="55" spans="1:8" s="12" customFormat="1" ht="18.75" customHeight="1">
      <c r="A55" s="41" t="s">
        <v>144</v>
      </c>
      <c r="B55" s="34" t="s">
        <v>69</v>
      </c>
      <c r="C55" s="35" t="s">
        <v>186</v>
      </c>
      <c r="D55" s="21" t="s">
        <v>187</v>
      </c>
      <c r="E55" s="33">
        <v>3</v>
      </c>
      <c r="F55" s="22">
        <v>2076</v>
      </c>
      <c r="G55" s="22">
        <f t="shared" si="3"/>
        <v>6228</v>
      </c>
      <c r="H55" s="21" t="s">
        <v>43</v>
      </c>
    </row>
    <row r="56" spans="1:8" s="12" customFormat="1" ht="18.75" customHeight="1">
      <c r="A56" s="41" t="s">
        <v>148</v>
      </c>
      <c r="B56" s="34" t="s">
        <v>145</v>
      </c>
      <c r="C56" s="35" t="s">
        <v>146</v>
      </c>
      <c r="D56" s="21" t="s">
        <v>55</v>
      </c>
      <c r="E56" s="33">
        <v>1</v>
      </c>
      <c r="F56" s="22">
        <v>546</v>
      </c>
      <c r="G56" s="22">
        <f t="shared" si="3"/>
        <v>546</v>
      </c>
      <c r="H56" s="21" t="s">
        <v>147</v>
      </c>
    </row>
    <row r="57" spans="1:8" s="12" customFormat="1" ht="18.75" customHeight="1">
      <c r="A57" s="41" t="s">
        <v>151</v>
      </c>
      <c r="B57" s="34" t="s">
        <v>149</v>
      </c>
      <c r="C57" s="35" t="s">
        <v>150</v>
      </c>
      <c r="D57" s="21" t="s">
        <v>55</v>
      </c>
      <c r="E57" s="33">
        <v>1</v>
      </c>
      <c r="F57" s="22">
        <v>156</v>
      </c>
      <c r="G57" s="22">
        <f t="shared" si="3"/>
        <v>156</v>
      </c>
      <c r="H57" s="21"/>
    </row>
    <row r="58" spans="1:8" s="12" customFormat="1" ht="18.75" customHeight="1">
      <c r="A58" s="41" t="s">
        <v>154</v>
      </c>
      <c r="B58" s="34" t="s">
        <v>152</v>
      </c>
      <c r="C58" s="35" t="s">
        <v>153</v>
      </c>
      <c r="D58" s="21" t="s">
        <v>55</v>
      </c>
      <c r="E58" s="33">
        <v>2</v>
      </c>
      <c r="F58" s="22">
        <v>79</v>
      </c>
      <c r="G58" s="22">
        <f t="shared" si="3"/>
        <v>158</v>
      </c>
      <c r="H58" s="21"/>
    </row>
    <row r="59" spans="1:8" s="12" customFormat="1" ht="18.75" customHeight="1">
      <c r="A59" s="41" t="s">
        <v>157</v>
      </c>
      <c r="B59" s="34" t="s">
        <v>155</v>
      </c>
      <c r="C59" s="35" t="s">
        <v>156</v>
      </c>
      <c r="D59" s="21" t="s">
        <v>42</v>
      </c>
      <c r="E59" s="33">
        <v>4</v>
      </c>
      <c r="F59" s="22">
        <v>39</v>
      </c>
      <c r="G59" s="22">
        <f t="shared" si="3"/>
        <v>156</v>
      </c>
      <c r="H59" s="21" t="s">
        <v>70</v>
      </c>
    </row>
    <row r="60" spans="1:8" s="12" customFormat="1" ht="18.75" customHeight="1">
      <c r="A60" s="41" t="s">
        <v>161</v>
      </c>
      <c r="B60" s="34" t="s">
        <v>158</v>
      </c>
      <c r="C60" s="35" t="s">
        <v>159</v>
      </c>
      <c r="D60" s="21" t="s">
        <v>92</v>
      </c>
      <c r="E60" s="33">
        <v>3</v>
      </c>
      <c r="F60" s="22">
        <v>780</v>
      </c>
      <c r="G60" s="22">
        <f t="shared" si="3"/>
        <v>2340</v>
      </c>
      <c r="H60" s="21"/>
    </row>
    <row r="61" spans="1:8" s="12" customFormat="1" ht="18.75" customHeight="1">
      <c r="A61" s="41" t="s">
        <v>164</v>
      </c>
      <c r="B61" s="34" t="s">
        <v>188</v>
      </c>
      <c r="C61" s="35" t="s">
        <v>189</v>
      </c>
      <c r="D61" s="21" t="s">
        <v>92</v>
      </c>
      <c r="E61" s="33">
        <v>9</v>
      </c>
      <c r="F61" s="22">
        <v>235</v>
      </c>
      <c r="G61" s="22">
        <f t="shared" si="3"/>
        <v>2115</v>
      </c>
      <c r="H61" s="21"/>
    </row>
    <row r="62" spans="1:8" s="12" customFormat="1" ht="18.75" customHeight="1">
      <c r="A62" s="41" t="s">
        <v>168</v>
      </c>
      <c r="B62" s="34" t="s">
        <v>162</v>
      </c>
      <c r="C62" s="35" t="s">
        <v>190</v>
      </c>
      <c r="D62" s="21" t="s">
        <v>22</v>
      </c>
      <c r="E62" s="33">
        <v>1</v>
      </c>
      <c r="F62" s="22">
        <v>12650</v>
      </c>
      <c r="G62" s="22">
        <f t="shared" si="3"/>
        <v>12650</v>
      </c>
      <c r="H62" s="21"/>
    </row>
    <row r="63" spans="1:8" s="12" customFormat="1" ht="28.5" customHeight="1">
      <c r="A63" s="41" t="s">
        <v>191</v>
      </c>
      <c r="B63" s="34" t="s">
        <v>165</v>
      </c>
      <c r="C63" s="35" t="s">
        <v>166</v>
      </c>
      <c r="D63" s="21" t="s">
        <v>167</v>
      </c>
      <c r="E63" s="33">
        <v>1</v>
      </c>
      <c r="F63" s="22">
        <v>3119</v>
      </c>
      <c r="G63" s="22">
        <f t="shared" si="3"/>
        <v>3119</v>
      </c>
      <c r="H63" s="21"/>
    </row>
    <row r="64" spans="1:8" s="12" customFormat="1" ht="18.75" customHeight="1">
      <c r="A64" s="41" t="s">
        <v>192</v>
      </c>
      <c r="B64" s="47" t="s">
        <v>169</v>
      </c>
      <c r="C64" s="35"/>
      <c r="D64" s="21" t="s">
        <v>13</v>
      </c>
      <c r="E64" s="33">
        <v>1</v>
      </c>
      <c r="F64" s="22">
        <v>9084</v>
      </c>
      <c r="G64" s="22">
        <f t="shared" si="3"/>
        <v>9084</v>
      </c>
      <c r="H64" s="21"/>
    </row>
    <row r="65" spans="1:8" s="12" customFormat="1" ht="18.75" customHeight="1">
      <c r="A65" s="45"/>
      <c r="B65" s="172" t="s">
        <v>35</v>
      </c>
      <c r="C65" s="173"/>
      <c r="D65" s="174"/>
      <c r="E65" s="46"/>
      <c r="F65" s="22"/>
      <c r="G65" s="22">
        <f>SUM(G51:G64)</f>
        <v>79045</v>
      </c>
      <c r="H65" s="21"/>
    </row>
    <row r="66" spans="1:8" s="12" customFormat="1" ht="18.75" customHeight="1">
      <c r="A66" s="177" t="s">
        <v>193</v>
      </c>
      <c r="B66" s="178"/>
      <c r="C66" s="178"/>
      <c r="D66" s="178"/>
      <c r="E66" s="178"/>
      <c r="F66" s="178"/>
      <c r="G66" s="178"/>
      <c r="H66" s="179"/>
    </row>
    <row r="67" spans="1:8" s="12" customFormat="1" ht="18.75" customHeight="1">
      <c r="A67" s="41" t="s">
        <v>130</v>
      </c>
      <c r="B67" s="34" t="s">
        <v>131</v>
      </c>
      <c r="C67" s="35" t="s">
        <v>194</v>
      </c>
      <c r="D67" s="21" t="s">
        <v>22</v>
      </c>
      <c r="E67" s="33">
        <v>1</v>
      </c>
      <c r="F67" s="22">
        <v>53794</v>
      </c>
      <c r="G67" s="22">
        <f aca="true" t="shared" si="4" ref="G67:G80">F67*E67</f>
        <v>53794</v>
      </c>
      <c r="H67" s="21" t="s">
        <v>43</v>
      </c>
    </row>
    <row r="68" spans="1:8" s="12" customFormat="1" ht="29.25" customHeight="1">
      <c r="A68" s="41" t="s">
        <v>133</v>
      </c>
      <c r="B68" s="42" t="s">
        <v>134</v>
      </c>
      <c r="C68" s="35" t="s">
        <v>195</v>
      </c>
      <c r="D68" s="21" t="s">
        <v>22</v>
      </c>
      <c r="E68" s="44">
        <v>3</v>
      </c>
      <c r="F68" s="22">
        <v>1840</v>
      </c>
      <c r="G68" s="22">
        <f t="shared" si="4"/>
        <v>5520</v>
      </c>
      <c r="H68" s="43" t="s">
        <v>136</v>
      </c>
    </row>
    <row r="69" spans="1:8" s="12" customFormat="1" ht="18.75" customHeight="1">
      <c r="A69" s="41" t="s">
        <v>137</v>
      </c>
      <c r="B69" s="34" t="s">
        <v>138</v>
      </c>
      <c r="C69" s="35" t="s">
        <v>139</v>
      </c>
      <c r="D69" s="21" t="s">
        <v>22</v>
      </c>
      <c r="E69" s="33">
        <v>1</v>
      </c>
      <c r="F69" s="22">
        <v>4999</v>
      </c>
      <c r="G69" s="22">
        <f t="shared" si="4"/>
        <v>4999</v>
      </c>
      <c r="H69" s="21" t="s">
        <v>140</v>
      </c>
    </row>
    <row r="70" spans="1:8" s="12" customFormat="1" ht="18.75" customHeight="1">
      <c r="A70" s="41" t="s">
        <v>141</v>
      </c>
      <c r="B70" s="34" t="s">
        <v>196</v>
      </c>
      <c r="C70" s="35" t="s">
        <v>197</v>
      </c>
      <c r="D70" s="21" t="s">
        <v>22</v>
      </c>
      <c r="E70" s="33">
        <v>1</v>
      </c>
      <c r="F70" s="22">
        <v>1528</v>
      </c>
      <c r="G70" s="22">
        <f t="shared" si="4"/>
        <v>1528</v>
      </c>
      <c r="H70" s="21" t="s">
        <v>198</v>
      </c>
    </row>
    <row r="71" spans="1:8" s="12" customFormat="1" ht="18.75" customHeight="1">
      <c r="A71" s="41" t="s">
        <v>144</v>
      </c>
      <c r="B71" s="34" t="s">
        <v>142</v>
      </c>
      <c r="C71" s="35" t="s">
        <v>143</v>
      </c>
      <c r="D71" s="21" t="s">
        <v>22</v>
      </c>
      <c r="E71" s="33">
        <v>1</v>
      </c>
      <c r="F71" s="22">
        <v>10915</v>
      </c>
      <c r="G71" s="22">
        <f t="shared" si="4"/>
        <v>10915</v>
      </c>
      <c r="H71" s="21" t="s">
        <v>43</v>
      </c>
    </row>
    <row r="72" spans="1:8" s="12" customFormat="1" ht="18.75" customHeight="1">
      <c r="A72" s="41" t="s">
        <v>148</v>
      </c>
      <c r="B72" s="34" t="s">
        <v>145</v>
      </c>
      <c r="C72" s="35" t="s">
        <v>146</v>
      </c>
      <c r="D72" s="21" t="s">
        <v>55</v>
      </c>
      <c r="E72" s="33">
        <v>1</v>
      </c>
      <c r="F72" s="22">
        <v>546</v>
      </c>
      <c r="G72" s="22">
        <f t="shared" si="4"/>
        <v>546</v>
      </c>
      <c r="H72" s="21" t="s">
        <v>199</v>
      </c>
    </row>
    <row r="73" spans="1:8" s="12" customFormat="1" ht="18.75" customHeight="1">
      <c r="A73" s="41" t="s">
        <v>151</v>
      </c>
      <c r="B73" s="34" t="s">
        <v>149</v>
      </c>
      <c r="C73" s="35" t="s">
        <v>150</v>
      </c>
      <c r="D73" s="21" t="s">
        <v>55</v>
      </c>
      <c r="E73" s="33">
        <v>1</v>
      </c>
      <c r="F73" s="22">
        <v>156</v>
      </c>
      <c r="G73" s="22">
        <f t="shared" si="4"/>
        <v>156</v>
      </c>
      <c r="H73" s="21"/>
    </row>
    <row r="74" spans="1:8" s="12" customFormat="1" ht="18.75" customHeight="1">
      <c r="A74" s="41" t="s">
        <v>154</v>
      </c>
      <c r="B74" s="34" t="s">
        <v>152</v>
      </c>
      <c r="C74" s="35" t="s">
        <v>153</v>
      </c>
      <c r="D74" s="21" t="s">
        <v>55</v>
      </c>
      <c r="E74" s="33">
        <v>2</v>
      </c>
      <c r="F74" s="22">
        <v>79</v>
      </c>
      <c r="G74" s="22">
        <f t="shared" si="4"/>
        <v>158</v>
      </c>
      <c r="H74" s="21"/>
    </row>
    <row r="75" spans="1:8" s="12" customFormat="1" ht="18.75" customHeight="1">
      <c r="A75" s="41" t="s">
        <v>157</v>
      </c>
      <c r="B75" s="34" t="s">
        <v>155</v>
      </c>
      <c r="C75" s="35" t="s">
        <v>156</v>
      </c>
      <c r="D75" s="21" t="s">
        <v>42</v>
      </c>
      <c r="E75" s="33">
        <v>3</v>
      </c>
      <c r="F75" s="22">
        <v>39</v>
      </c>
      <c r="G75" s="22">
        <f t="shared" si="4"/>
        <v>117</v>
      </c>
      <c r="H75" s="21" t="s">
        <v>70</v>
      </c>
    </row>
    <row r="76" spans="1:8" s="12" customFormat="1" ht="18.75" customHeight="1">
      <c r="A76" s="41" t="s">
        <v>161</v>
      </c>
      <c r="B76" s="34" t="s">
        <v>158</v>
      </c>
      <c r="C76" s="35" t="s">
        <v>159</v>
      </c>
      <c r="D76" s="21" t="s">
        <v>92</v>
      </c>
      <c r="E76" s="33">
        <v>3</v>
      </c>
      <c r="F76" s="22">
        <v>780</v>
      </c>
      <c r="G76" s="22">
        <f t="shared" si="4"/>
        <v>2340</v>
      </c>
      <c r="H76" s="21"/>
    </row>
    <row r="77" spans="1:8" s="12" customFormat="1" ht="18.75" customHeight="1">
      <c r="A77" s="41" t="s">
        <v>164</v>
      </c>
      <c r="B77" s="34" t="s">
        <v>188</v>
      </c>
      <c r="C77" s="35" t="s">
        <v>200</v>
      </c>
      <c r="D77" s="21" t="s">
        <v>92</v>
      </c>
      <c r="E77" s="33">
        <v>13</v>
      </c>
      <c r="F77" s="22">
        <v>624</v>
      </c>
      <c r="G77" s="22">
        <f t="shared" si="4"/>
        <v>8112</v>
      </c>
      <c r="H77" s="21"/>
    </row>
    <row r="78" spans="1:8" s="12" customFormat="1" ht="18.75" customHeight="1">
      <c r="A78" s="41" t="s">
        <v>168</v>
      </c>
      <c r="B78" s="34" t="s">
        <v>162</v>
      </c>
      <c r="C78" s="35" t="s">
        <v>163</v>
      </c>
      <c r="D78" s="21" t="s">
        <v>22</v>
      </c>
      <c r="E78" s="33">
        <v>1</v>
      </c>
      <c r="F78" s="22">
        <v>12650</v>
      </c>
      <c r="G78" s="22">
        <f t="shared" si="4"/>
        <v>12650</v>
      </c>
      <c r="H78" s="21"/>
    </row>
    <row r="79" spans="1:8" s="12" customFormat="1" ht="27.75" customHeight="1">
      <c r="A79" s="41" t="s">
        <v>191</v>
      </c>
      <c r="B79" s="34" t="s">
        <v>165</v>
      </c>
      <c r="C79" s="35" t="s">
        <v>166</v>
      </c>
      <c r="D79" s="21" t="s">
        <v>167</v>
      </c>
      <c r="E79" s="33">
        <v>1</v>
      </c>
      <c r="F79" s="22">
        <v>3119</v>
      </c>
      <c r="G79" s="22">
        <f t="shared" si="4"/>
        <v>3119</v>
      </c>
      <c r="H79" s="21"/>
    </row>
    <row r="80" spans="1:8" s="12" customFormat="1" ht="18.75" customHeight="1">
      <c r="A80" s="41" t="s">
        <v>201</v>
      </c>
      <c r="B80" s="47" t="s">
        <v>169</v>
      </c>
      <c r="C80" s="35"/>
      <c r="D80" s="21" t="s">
        <v>13</v>
      </c>
      <c r="E80" s="33">
        <v>1</v>
      </c>
      <c r="F80" s="22">
        <v>9906</v>
      </c>
      <c r="G80" s="22">
        <f t="shared" si="4"/>
        <v>9906</v>
      </c>
      <c r="H80" s="21"/>
    </row>
    <row r="81" spans="1:8" s="12" customFormat="1" ht="18.75" customHeight="1">
      <c r="A81" s="45"/>
      <c r="B81" s="172" t="s">
        <v>35</v>
      </c>
      <c r="C81" s="173"/>
      <c r="D81" s="174"/>
      <c r="E81" s="46"/>
      <c r="F81" s="22"/>
      <c r="G81" s="22">
        <f>SUM(G67:G80)</f>
        <v>113860</v>
      </c>
      <c r="H81" s="21"/>
    </row>
    <row r="82" spans="1:8" s="12" customFormat="1" ht="18.75" customHeight="1">
      <c r="A82" s="177" t="s">
        <v>202</v>
      </c>
      <c r="B82" s="178"/>
      <c r="C82" s="178"/>
      <c r="D82" s="178"/>
      <c r="E82" s="178"/>
      <c r="F82" s="178"/>
      <c r="G82" s="178"/>
      <c r="H82" s="179"/>
    </row>
    <row r="83" spans="1:8" s="12" customFormat="1" ht="18.75" customHeight="1">
      <c r="A83" s="41" t="s">
        <v>130</v>
      </c>
      <c r="B83" s="34" t="s">
        <v>131</v>
      </c>
      <c r="C83" s="35" t="s">
        <v>194</v>
      </c>
      <c r="D83" s="21" t="s">
        <v>22</v>
      </c>
      <c r="E83" s="33">
        <v>1</v>
      </c>
      <c r="F83" s="22">
        <v>53794</v>
      </c>
      <c r="G83" s="22">
        <f aca="true" t="shared" si="5" ref="G83:G96">F83*E83</f>
        <v>53794</v>
      </c>
      <c r="H83" s="21" t="s">
        <v>43</v>
      </c>
    </row>
    <row r="84" spans="1:8" s="12" customFormat="1" ht="28.5" customHeight="1">
      <c r="A84" s="41" t="s">
        <v>133</v>
      </c>
      <c r="B84" s="42" t="s">
        <v>134</v>
      </c>
      <c r="C84" s="35" t="s">
        <v>195</v>
      </c>
      <c r="D84" s="21" t="s">
        <v>22</v>
      </c>
      <c r="E84" s="44">
        <v>3</v>
      </c>
      <c r="F84" s="22">
        <v>1840</v>
      </c>
      <c r="G84" s="22">
        <f t="shared" si="5"/>
        <v>5520</v>
      </c>
      <c r="H84" s="43" t="s">
        <v>136</v>
      </c>
    </row>
    <row r="85" spans="1:8" s="12" customFormat="1" ht="18.75" customHeight="1">
      <c r="A85" s="41" t="s">
        <v>137</v>
      </c>
      <c r="B85" s="34" t="s">
        <v>138</v>
      </c>
      <c r="C85" s="35" t="s">
        <v>139</v>
      </c>
      <c r="D85" s="21" t="s">
        <v>22</v>
      </c>
      <c r="E85" s="33">
        <v>1</v>
      </c>
      <c r="F85" s="22">
        <v>4999</v>
      </c>
      <c r="G85" s="22">
        <f t="shared" si="5"/>
        <v>4999</v>
      </c>
      <c r="H85" s="21" t="s">
        <v>140</v>
      </c>
    </row>
    <row r="86" spans="1:8" s="12" customFormat="1" ht="18.75" customHeight="1">
      <c r="A86" s="41" t="s">
        <v>141</v>
      </c>
      <c r="B86" s="34" t="s">
        <v>196</v>
      </c>
      <c r="C86" s="35" t="s">
        <v>197</v>
      </c>
      <c r="D86" s="21" t="s">
        <v>22</v>
      </c>
      <c r="E86" s="33">
        <v>1</v>
      </c>
      <c r="F86" s="22">
        <v>1528</v>
      </c>
      <c r="G86" s="22">
        <f t="shared" si="5"/>
        <v>1528</v>
      </c>
      <c r="H86" s="21" t="s">
        <v>198</v>
      </c>
    </row>
    <row r="87" spans="1:8" s="12" customFormat="1" ht="18.75" customHeight="1">
      <c r="A87" s="41" t="s">
        <v>144</v>
      </c>
      <c r="B87" s="34" t="s">
        <v>142</v>
      </c>
      <c r="C87" s="35" t="s">
        <v>203</v>
      </c>
      <c r="D87" s="21" t="s">
        <v>22</v>
      </c>
      <c r="E87" s="33">
        <v>1</v>
      </c>
      <c r="F87" s="22">
        <v>20239</v>
      </c>
      <c r="G87" s="22">
        <f t="shared" si="5"/>
        <v>20239</v>
      </c>
      <c r="H87" s="21" t="s">
        <v>43</v>
      </c>
    </row>
    <row r="88" spans="1:8" s="12" customFormat="1" ht="18.75" customHeight="1">
      <c r="A88" s="41" t="s">
        <v>148</v>
      </c>
      <c r="B88" s="34" t="s">
        <v>145</v>
      </c>
      <c r="C88" s="35" t="s">
        <v>146</v>
      </c>
      <c r="D88" s="21" t="s">
        <v>55</v>
      </c>
      <c r="E88" s="33">
        <v>1</v>
      </c>
      <c r="F88" s="22">
        <v>546</v>
      </c>
      <c r="G88" s="22">
        <f t="shared" si="5"/>
        <v>546</v>
      </c>
      <c r="H88" s="21" t="s">
        <v>199</v>
      </c>
    </row>
    <row r="89" spans="1:8" s="12" customFormat="1" ht="18.75" customHeight="1">
      <c r="A89" s="41" t="s">
        <v>151</v>
      </c>
      <c r="B89" s="34" t="s">
        <v>149</v>
      </c>
      <c r="C89" s="35" t="s">
        <v>150</v>
      </c>
      <c r="D89" s="21" t="s">
        <v>55</v>
      </c>
      <c r="E89" s="33">
        <v>1</v>
      </c>
      <c r="F89" s="22">
        <v>156</v>
      </c>
      <c r="G89" s="22">
        <f t="shared" si="5"/>
        <v>156</v>
      </c>
      <c r="H89" s="21"/>
    </row>
    <row r="90" spans="1:8" s="12" customFormat="1" ht="18.75" customHeight="1">
      <c r="A90" s="41" t="s">
        <v>154</v>
      </c>
      <c r="B90" s="34" t="s">
        <v>152</v>
      </c>
      <c r="C90" s="35" t="s">
        <v>153</v>
      </c>
      <c r="D90" s="21" t="s">
        <v>55</v>
      </c>
      <c r="E90" s="33">
        <v>2</v>
      </c>
      <c r="F90" s="22">
        <v>79</v>
      </c>
      <c r="G90" s="22">
        <f t="shared" si="5"/>
        <v>158</v>
      </c>
      <c r="H90" s="21"/>
    </row>
    <row r="91" spans="1:8" s="12" customFormat="1" ht="18.75" customHeight="1">
      <c r="A91" s="41" t="s">
        <v>157</v>
      </c>
      <c r="B91" s="34" t="s">
        <v>155</v>
      </c>
      <c r="C91" s="35" t="s">
        <v>156</v>
      </c>
      <c r="D91" s="21" t="s">
        <v>42</v>
      </c>
      <c r="E91" s="33">
        <v>3</v>
      </c>
      <c r="F91" s="22">
        <v>39</v>
      </c>
      <c r="G91" s="22">
        <f t="shared" si="5"/>
        <v>117</v>
      </c>
      <c r="H91" s="21" t="s">
        <v>70</v>
      </c>
    </row>
    <row r="92" spans="1:8" s="12" customFormat="1" ht="18.75" customHeight="1">
      <c r="A92" s="41" t="s">
        <v>161</v>
      </c>
      <c r="B92" s="34" t="s">
        <v>158</v>
      </c>
      <c r="C92" s="35" t="s">
        <v>159</v>
      </c>
      <c r="D92" s="21" t="s">
        <v>92</v>
      </c>
      <c r="E92" s="33">
        <v>3</v>
      </c>
      <c r="F92" s="22">
        <v>780</v>
      </c>
      <c r="G92" s="22">
        <f t="shared" si="5"/>
        <v>2340</v>
      </c>
      <c r="H92" s="21"/>
    </row>
    <row r="93" spans="1:8" s="12" customFormat="1" ht="18.75" customHeight="1">
      <c r="A93" s="41" t="s">
        <v>164</v>
      </c>
      <c r="B93" s="34" t="s">
        <v>188</v>
      </c>
      <c r="C93" s="35" t="s">
        <v>200</v>
      </c>
      <c r="D93" s="21" t="s">
        <v>92</v>
      </c>
      <c r="E93" s="33">
        <v>13</v>
      </c>
      <c r="F93" s="22">
        <v>624</v>
      </c>
      <c r="G93" s="22">
        <f t="shared" si="5"/>
        <v>8112</v>
      </c>
      <c r="H93" s="21"/>
    </row>
    <row r="94" spans="1:8" s="12" customFormat="1" ht="18.75" customHeight="1">
      <c r="A94" s="41" t="s">
        <v>168</v>
      </c>
      <c r="B94" s="34" t="s">
        <v>162</v>
      </c>
      <c r="C94" s="35" t="s">
        <v>163</v>
      </c>
      <c r="D94" s="21" t="s">
        <v>22</v>
      </c>
      <c r="E94" s="33">
        <v>1</v>
      </c>
      <c r="F94" s="22">
        <v>12650</v>
      </c>
      <c r="G94" s="22">
        <f t="shared" si="5"/>
        <v>12650</v>
      </c>
      <c r="H94" s="21"/>
    </row>
    <row r="95" spans="1:8" s="12" customFormat="1" ht="27" customHeight="1">
      <c r="A95" s="41" t="s">
        <v>191</v>
      </c>
      <c r="B95" s="34" t="s">
        <v>165</v>
      </c>
      <c r="C95" s="35" t="s">
        <v>166</v>
      </c>
      <c r="D95" s="21" t="s">
        <v>167</v>
      </c>
      <c r="E95" s="33">
        <v>1</v>
      </c>
      <c r="F95" s="22">
        <v>3119</v>
      </c>
      <c r="G95" s="22">
        <f t="shared" si="5"/>
        <v>3119</v>
      </c>
      <c r="H95" s="21"/>
    </row>
    <row r="96" spans="1:8" s="12" customFormat="1" ht="18.75" customHeight="1">
      <c r="A96" s="41" t="s">
        <v>192</v>
      </c>
      <c r="B96" s="47" t="s">
        <v>169</v>
      </c>
      <c r="C96" s="35"/>
      <c r="D96" s="21" t="s">
        <v>13</v>
      </c>
      <c r="E96" s="33">
        <v>1</v>
      </c>
      <c r="F96" s="22">
        <v>10755</v>
      </c>
      <c r="G96" s="22">
        <f t="shared" si="5"/>
        <v>10755</v>
      </c>
      <c r="H96" s="21"/>
    </row>
    <row r="97" spans="1:8" s="12" customFormat="1" ht="18.75" customHeight="1">
      <c r="A97" s="45"/>
      <c r="B97" s="172" t="s">
        <v>35</v>
      </c>
      <c r="C97" s="173"/>
      <c r="D97" s="174"/>
      <c r="E97" s="33"/>
      <c r="F97" s="22"/>
      <c r="G97" s="22">
        <f>SUM(G83:G96)</f>
        <v>124033</v>
      </c>
      <c r="H97" s="21"/>
    </row>
    <row r="98" spans="1:8" s="12" customFormat="1" ht="18.75" customHeight="1">
      <c r="A98" s="53">
        <v>2</v>
      </c>
      <c r="B98" s="147" t="s">
        <v>204</v>
      </c>
      <c r="C98" s="149"/>
      <c r="D98" s="54"/>
      <c r="E98" s="55"/>
      <c r="F98" s="56"/>
      <c r="G98" s="56"/>
      <c r="H98" s="57" t="s">
        <v>95</v>
      </c>
    </row>
    <row r="99" spans="1:8" s="12" customFormat="1" ht="18.75" customHeight="1">
      <c r="A99" s="58">
        <v>-1</v>
      </c>
      <c r="B99" s="147" t="s">
        <v>205</v>
      </c>
      <c r="C99" s="149"/>
      <c r="D99" s="53" t="s">
        <v>92</v>
      </c>
      <c r="E99" s="55">
        <v>330</v>
      </c>
      <c r="F99" s="22">
        <v>129</v>
      </c>
      <c r="G99" s="22">
        <f aca="true" t="shared" si="6" ref="G99:G104">F99*E99</f>
        <v>42570</v>
      </c>
      <c r="H99" s="57"/>
    </row>
    <row r="100" spans="1:8" s="12" customFormat="1" ht="18.75" customHeight="1">
      <c r="A100" s="58">
        <v>-2</v>
      </c>
      <c r="B100" s="147" t="s">
        <v>206</v>
      </c>
      <c r="C100" s="149"/>
      <c r="D100" s="53" t="s">
        <v>92</v>
      </c>
      <c r="E100" s="55">
        <v>25</v>
      </c>
      <c r="F100" s="22">
        <v>51</v>
      </c>
      <c r="G100" s="22">
        <f t="shared" si="6"/>
        <v>1275</v>
      </c>
      <c r="H100" s="57"/>
    </row>
    <row r="101" spans="1:8" s="12" customFormat="1" ht="18.75" customHeight="1">
      <c r="A101" s="58">
        <v>-3</v>
      </c>
      <c r="B101" s="147" t="s">
        <v>207</v>
      </c>
      <c r="C101" s="149"/>
      <c r="D101" s="53" t="s">
        <v>13</v>
      </c>
      <c r="E101" s="55">
        <v>1</v>
      </c>
      <c r="F101" s="22">
        <v>2700</v>
      </c>
      <c r="G101" s="22">
        <f t="shared" si="6"/>
        <v>2700</v>
      </c>
      <c r="H101" s="57"/>
    </row>
    <row r="102" spans="1:8" s="12" customFormat="1" ht="18.75" customHeight="1">
      <c r="A102" s="58">
        <v>-4</v>
      </c>
      <c r="B102" s="147" t="s">
        <v>208</v>
      </c>
      <c r="C102" s="149"/>
      <c r="D102" s="53" t="s">
        <v>13</v>
      </c>
      <c r="E102" s="55">
        <v>1</v>
      </c>
      <c r="F102" s="22">
        <v>27000</v>
      </c>
      <c r="G102" s="22">
        <f t="shared" si="6"/>
        <v>27000</v>
      </c>
      <c r="H102" s="57"/>
    </row>
    <row r="103" spans="1:8" s="12" customFormat="1" ht="18.75" customHeight="1">
      <c r="A103" s="58">
        <v>-5</v>
      </c>
      <c r="B103" s="147" t="s">
        <v>28</v>
      </c>
      <c r="C103" s="149"/>
      <c r="D103" s="53" t="s">
        <v>13</v>
      </c>
      <c r="E103" s="55">
        <v>1</v>
      </c>
      <c r="F103" s="22">
        <v>7215</v>
      </c>
      <c r="G103" s="22">
        <f t="shared" si="6"/>
        <v>7215</v>
      </c>
      <c r="H103" s="57"/>
    </row>
    <row r="104" spans="1:8" s="12" customFormat="1" ht="18.75" customHeight="1">
      <c r="A104" s="58">
        <v>-6</v>
      </c>
      <c r="B104" s="147" t="s">
        <v>102</v>
      </c>
      <c r="C104" s="149"/>
      <c r="D104" s="53" t="s">
        <v>13</v>
      </c>
      <c r="E104" s="55">
        <v>1</v>
      </c>
      <c r="F104" s="22">
        <v>1200</v>
      </c>
      <c r="G104" s="22">
        <f t="shared" si="6"/>
        <v>1200</v>
      </c>
      <c r="H104" s="57"/>
    </row>
    <row r="105" spans="1:8" s="12" customFormat="1" ht="18.75" customHeight="1">
      <c r="A105" s="45"/>
      <c r="B105" s="172" t="s">
        <v>35</v>
      </c>
      <c r="C105" s="173"/>
      <c r="D105" s="174"/>
      <c r="E105" s="33"/>
      <c r="F105" s="22"/>
      <c r="G105" s="22">
        <f>SUM(G99:G104)</f>
        <v>81960</v>
      </c>
      <c r="H105" s="59"/>
    </row>
    <row r="106" spans="1:8" s="12" customFormat="1" ht="18.75" customHeight="1">
      <c r="A106" s="60">
        <v>3</v>
      </c>
      <c r="B106" s="170" t="s">
        <v>15</v>
      </c>
      <c r="C106" s="171"/>
      <c r="D106" s="61"/>
      <c r="E106" s="60"/>
      <c r="F106" s="56"/>
      <c r="G106" s="56"/>
      <c r="H106" s="57"/>
    </row>
    <row r="107" spans="1:8" s="12" customFormat="1" ht="18.75" customHeight="1">
      <c r="A107" s="58">
        <v>-1</v>
      </c>
      <c r="B107" s="170" t="s">
        <v>91</v>
      </c>
      <c r="C107" s="171"/>
      <c r="D107" s="62" t="s">
        <v>92</v>
      </c>
      <c r="E107" s="63">
        <v>330</v>
      </c>
      <c r="F107" s="22">
        <v>73</v>
      </c>
      <c r="G107" s="22">
        <f aca="true" t="shared" si="7" ref="G107:G113">F107*E107</f>
        <v>24090</v>
      </c>
      <c r="H107" s="57"/>
    </row>
    <row r="108" spans="1:8" s="12" customFormat="1" ht="18.75" customHeight="1">
      <c r="A108" s="58">
        <v>-2</v>
      </c>
      <c r="B108" s="170" t="s">
        <v>93</v>
      </c>
      <c r="C108" s="171"/>
      <c r="D108" s="62" t="s">
        <v>13</v>
      </c>
      <c r="E108" s="63">
        <v>1</v>
      </c>
      <c r="F108" s="22">
        <v>6534</v>
      </c>
      <c r="G108" s="22">
        <f t="shared" si="7"/>
        <v>6534</v>
      </c>
      <c r="H108" s="57"/>
    </row>
    <row r="109" spans="1:8" s="12" customFormat="1" ht="18.75" customHeight="1">
      <c r="A109" s="58">
        <v>-3</v>
      </c>
      <c r="B109" s="175" t="s">
        <v>209</v>
      </c>
      <c r="C109" s="176"/>
      <c r="D109" s="62" t="s">
        <v>13</v>
      </c>
      <c r="E109" s="63">
        <v>1</v>
      </c>
      <c r="F109" s="22">
        <v>3750</v>
      </c>
      <c r="G109" s="22">
        <f t="shared" si="7"/>
        <v>3750</v>
      </c>
      <c r="H109" s="57"/>
    </row>
    <row r="110" spans="1:8" s="12" customFormat="1" ht="18.75" customHeight="1">
      <c r="A110" s="58">
        <v>-4</v>
      </c>
      <c r="B110" s="170" t="s">
        <v>94</v>
      </c>
      <c r="C110" s="171"/>
      <c r="D110" s="62" t="s">
        <v>13</v>
      </c>
      <c r="E110" s="63">
        <v>1</v>
      </c>
      <c r="F110" s="22">
        <v>600</v>
      </c>
      <c r="G110" s="22">
        <f t="shared" si="7"/>
        <v>600</v>
      </c>
      <c r="H110" s="57"/>
    </row>
    <row r="111" spans="1:8" s="12" customFormat="1" ht="18.75" customHeight="1">
      <c r="A111" s="58">
        <v>-5</v>
      </c>
      <c r="B111" s="170" t="s">
        <v>28</v>
      </c>
      <c r="C111" s="171"/>
      <c r="D111" s="62" t="s">
        <v>13</v>
      </c>
      <c r="E111" s="63">
        <v>1</v>
      </c>
      <c r="F111" s="22">
        <v>11160</v>
      </c>
      <c r="G111" s="22">
        <f t="shared" si="7"/>
        <v>11160</v>
      </c>
      <c r="H111" s="57"/>
    </row>
    <row r="112" spans="1:8" s="12" customFormat="1" ht="18.75" customHeight="1">
      <c r="A112" s="58">
        <v>-6</v>
      </c>
      <c r="B112" s="170" t="s">
        <v>32</v>
      </c>
      <c r="C112" s="171"/>
      <c r="D112" s="62" t="s">
        <v>13</v>
      </c>
      <c r="E112" s="63">
        <v>1</v>
      </c>
      <c r="F112" s="22">
        <v>600</v>
      </c>
      <c r="G112" s="22">
        <f t="shared" si="7"/>
        <v>600</v>
      </c>
      <c r="H112" s="57"/>
    </row>
    <row r="113" spans="1:8" ht="18.75" customHeight="1">
      <c r="A113" s="58">
        <v>-7</v>
      </c>
      <c r="B113" s="64" t="s">
        <v>210</v>
      </c>
      <c r="C113" s="65"/>
      <c r="D113" s="62" t="s">
        <v>13</v>
      </c>
      <c r="E113" s="63">
        <v>1</v>
      </c>
      <c r="F113" s="22">
        <v>1200</v>
      </c>
      <c r="G113" s="22">
        <f t="shared" si="7"/>
        <v>1200</v>
      </c>
      <c r="H113" s="66"/>
    </row>
    <row r="114" spans="1:8" s="12" customFormat="1" ht="18.75" customHeight="1">
      <c r="A114" s="45"/>
      <c r="B114" s="172" t="s">
        <v>35</v>
      </c>
      <c r="C114" s="173"/>
      <c r="D114" s="174"/>
      <c r="E114" s="33"/>
      <c r="F114" s="22"/>
      <c r="G114" s="22">
        <f>SUM(G107:G113)</f>
        <v>47934</v>
      </c>
      <c r="H114" s="59"/>
    </row>
  </sheetData>
  <sheetProtection/>
  <mergeCells count="33">
    <mergeCell ref="A1:H1"/>
    <mergeCell ref="A2:H2"/>
    <mergeCell ref="B5:C5"/>
    <mergeCell ref="B8:C8"/>
    <mergeCell ref="B9:D9"/>
    <mergeCell ref="A11:C11"/>
    <mergeCell ref="B21:D21"/>
    <mergeCell ref="A22:H22"/>
    <mergeCell ref="B35:D35"/>
    <mergeCell ref="A36:H36"/>
    <mergeCell ref="B49:D49"/>
    <mergeCell ref="A50:H50"/>
    <mergeCell ref="B65:D65"/>
    <mergeCell ref="A66:H66"/>
    <mergeCell ref="B81:D81"/>
    <mergeCell ref="A82:H82"/>
    <mergeCell ref="B97:D97"/>
    <mergeCell ref="B98:C98"/>
    <mergeCell ref="B99:C99"/>
    <mergeCell ref="B100:C100"/>
    <mergeCell ref="B101:C101"/>
    <mergeCell ref="B102:C102"/>
    <mergeCell ref="B103:C103"/>
    <mergeCell ref="B104:C104"/>
    <mergeCell ref="B111:C111"/>
    <mergeCell ref="B112:C112"/>
    <mergeCell ref="B114:D114"/>
    <mergeCell ref="B105:D105"/>
    <mergeCell ref="B106:C106"/>
    <mergeCell ref="B107:C107"/>
    <mergeCell ref="B108:C108"/>
    <mergeCell ref="B109:C109"/>
    <mergeCell ref="B110:C110"/>
  </mergeCells>
  <printOptions horizontalCentered="1"/>
  <pageMargins left="0.2" right="0.2" top="0.75" bottom="0.75" header="0.31" footer="0.31"/>
  <pageSetup horizontalDpi="600" verticalDpi="600" orientation="portrait" paperSize="9" r:id="rId1"/>
  <rowBreaks count="3" manualBreakCount="3">
    <brk id="36" max="10" man="1"/>
    <brk id="65" max="10" man="1"/>
    <brk id="9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="160" zoomScaleNormal="160" zoomScalePageLayoutView="0" workbookViewId="0" topLeftCell="A10">
      <selection activeCell="B19" sqref="B19"/>
    </sheetView>
  </sheetViews>
  <sheetFormatPr defaultColWidth="9.00390625" defaultRowHeight="14.25"/>
  <cols>
    <col min="1" max="1" width="8.75390625" style="126" customWidth="1"/>
    <col min="2" max="2" width="99.25390625" style="127" customWidth="1"/>
  </cols>
  <sheetData>
    <row r="1" spans="1:2" ht="37.5" customHeight="1">
      <c r="A1" s="185" t="s">
        <v>272</v>
      </c>
      <c r="B1" s="185"/>
    </row>
    <row r="2" spans="1:2" ht="26.25" customHeight="1">
      <c r="A2" s="128">
        <v>1</v>
      </c>
      <c r="B2" s="129" t="s">
        <v>273</v>
      </c>
    </row>
    <row r="3" spans="1:2" ht="55.5" customHeight="1">
      <c r="A3" s="128">
        <v>2</v>
      </c>
      <c r="B3" s="131" t="s">
        <v>268</v>
      </c>
    </row>
    <row r="4" spans="1:2" ht="39" customHeight="1">
      <c r="A4" s="128">
        <v>3</v>
      </c>
      <c r="B4" s="131" t="s">
        <v>275</v>
      </c>
    </row>
    <row r="5" spans="1:2" ht="30" customHeight="1">
      <c r="A5" s="128">
        <v>4</v>
      </c>
      <c r="B5" s="129" t="s">
        <v>267</v>
      </c>
    </row>
    <row r="6" spans="1:2" ht="56.25" customHeight="1">
      <c r="A6" s="128">
        <v>5</v>
      </c>
      <c r="B6" s="131" t="s">
        <v>278</v>
      </c>
    </row>
    <row r="7" spans="1:2" ht="27" customHeight="1">
      <c r="A7" s="128">
        <v>6</v>
      </c>
      <c r="B7" s="132" t="s">
        <v>279</v>
      </c>
    </row>
    <row r="8" spans="1:2" ht="27" customHeight="1">
      <c r="A8" s="128">
        <v>7</v>
      </c>
      <c r="B8" s="129" t="s">
        <v>263</v>
      </c>
    </row>
    <row r="9" spans="1:2" ht="39.75" customHeight="1">
      <c r="A9" s="128">
        <v>8</v>
      </c>
      <c r="B9" s="129" t="s">
        <v>264</v>
      </c>
    </row>
    <row r="10" spans="1:2" ht="84" customHeight="1">
      <c r="A10" s="128">
        <v>9</v>
      </c>
      <c r="B10" s="129" t="s">
        <v>269</v>
      </c>
    </row>
    <row r="11" spans="1:2" s="144" customFormat="1" ht="27" customHeight="1">
      <c r="A11" s="145">
        <v>10</v>
      </c>
      <c r="B11" s="132" t="s">
        <v>280</v>
      </c>
    </row>
    <row r="12" spans="1:2" ht="27" customHeight="1">
      <c r="A12" s="128">
        <v>11</v>
      </c>
      <c r="B12" s="129" t="s">
        <v>265</v>
      </c>
    </row>
    <row r="13" spans="1:2" ht="27" customHeight="1">
      <c r="A13" s="128">
        <v>12</v>
      </c>
      <c r="B13" s="129" t="s">
        <v>266</v>
      </c>
    </row>
    <row r="14" spans="1:2" ht="51.75" customHeight="1">
      <c r="A14" s="128">
        <v>13</v>
      </c>
      <c r="B14" s="146" t="s">
        <v>277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1">
      <pane ySplit="2" topLeftCell="A15" activePane="bottomLeft" state="frozen"/>
      <selection pane="topLeft" activeCell="A1" sqref="A1"/>
      <selection pane="bottomLeft" activeCell="F26" sqref="F26"/>
    </sheetView>
  </sheetViews>
  <sheetFormatPr defaultColWidth="8.00390625" defaultRowHeight="14.25"/>
  <cols>
    <col min="1" max="1" width="6.00390625" style="0" customWidth="1"/>
    <col min="2" max="2" width="20.25390625" style="137" bestFit="1" customWidth="1"/>
    <col min="3" max="3" width="29.00390625" style="137" bestFit="1" customWidth="1"/>
    <col min="4" max="4" width="18.375" style="0" customWidth="1"/>
    <col min="5" max="5" width="7.00390625" style="0" customWidth="1"/>
    <col min="6" max="6" width="10.375" style="117" bestFit="1" customWidth="1"/>
    <col min="7" max="7" width="16.75390625" style="124" customWidth="1"/>
    <col min="8" max="8" width="16.875" style="124" customWidth="1"/>
    <col min="9" max="9" width="13.25390625" style="124" customWidth="1"/>
    <col min="10" max="10" width="15.25390625" style="125" customWidth="1"/>
    <col min="11" max="11" width="22.75390625" style="0" customWidth="1"/>
  </cols>
  <sheetData>
    <row r="1" spans="1:11" s="123" customFormat="1" ht="48" customHeight="1">
      <c r="A1" s="186" t="s">
        <v>274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44" customFormat="1" ht="39" customHeight="1">
      <c r="A2" s="139" t="s">
        <v>4</v>
      </c>
      <c r="B2" s="140" t="s">
        <v>5</v>
      </c>
      <c r="C2" s="140" t="s">
        <v>211</v>
      </c>
      <c r="D2" s="140" t="s">
        <v>212</v>
      </c>
      <c r="E2" s="141" t="s">
        <v>6</v>
      </c>
      <c r="F2" s="142" t="s">
        <v>7</v>
      </c>
      <c r="G2" s="143" t="s">
        <v>276</v>
      </c>
      <c r="H2" s="143" t="s">
        <v>259</v>
      </c>
      <c r="I2" s="143" t="s">
        <v>260</v>
      </c>
      <c r="J2" s="143" t="s">
        <v>261</v>
      </c>
      <c r="K2" s="141" t="s">
        <v>262</v>
      </c>
    </row>
    <row r="3" spans="1:11" ht="21.75" customHeight="1">
      <c r="A3" s="1">
        <v>1</v>
      </c>
      <c r="B3" s="4" t="s">
        <v>213</v>
      </c>
      <c r="C3" s="4" t="s">
        <v>214</v>
      </c>
      <c r="D3" s="2" t="s">
        <v>215</v>
      </c>
      <c r="E3" s="3" t="s">
        <v>22</v>
      </c>
      <c r="F3" s="115">
        <v>2</v>
      </c>
      <c r="G3" s="115"/>
      <c r="H3" s="115"/>
      <c r="I3" s="115">
        <f>G3+H3</f>
        <v>0</v>
      </c>
      <c r="J3" s="115">
        <f>I3*F3</f>
        <v>0</v>
      </c>
      <c r="K3" s="4"/>
    </row>
    <row r="4" spans="1:11" ht="18.75" customHeight="1">
      <c r="A4" s="1">
        <v>2</v>
      </c>
      <c r="B4" s="133" t="s">
        <v>216</v>
      </c>
      <c r="C4" s="133" t="s">
        <v>217</v>
      </c>
      <c r="D4" s="5" t="s">
        <v>218</v>
      </c>
      <c r="E4" s="3" t="s">
        <v>22</v>
      </c>
      <c r="F4" s="115">
        <v>2</v>
      </c>
      <c r="G4" s="115"/>
      <c r="H4" s="115"/>
      <c r="I4" s="115">
        <f aca="true" t="shared" si="0" ref="I4:I33">G4+H4</f>
        <v>0</v>
      </c>
      <c r="J4" s="115">
        <f aca="true" t="shared" si="1" ref="J4:J33">I4*F4</f>
        <v>0</v>
      </c>
      <c r="K4" s="9"/>
    </row>
    <row r="5" spans="1:11" ht="21.75" customHeight="1">
      <c r="A5" s="1">
        <v>3</v>
      </c>
      <c r="B5" s="133" t="s">
        <v>219</v>
      </c>
      <c r="C5" s="133" t="s">
        <v>217</v>
      </c>
      <c r="D5" s="5" t="s">
        <v>220</v>
      </c>
      <c r="E5" s="3" t="s">
        <v>22</v>
      </c>
      <c r="F5" s="115">
        <v>4</v>
      </c>
      <c r="G5" s="115"/>
      <c r="H5" s="115"/>
      <c r="I5" s="115">
        <f t="shared" si="0"/>
        <v>0</v>
      </c>
      <c r="J5" s="115">
        <f t="shared" si="1"/>
        <v>0</v>
      </c>
      <c r="K5" s="9"/>
    </row>
    <row r="6" spans="1:11" ht="21.75" customHeight="1">
      <c r="A6" s="1">
        <v>4</v>
      </c>
      <c r="B6" s="134" t="s">
        <v>221</v>
      </c>
      <c r="C6" s="133" t="s">
        <v>217</v>
      </c>
      <c r="D6" s="6" t="s">
        <v>222</v>
      </c>
      <c r="E6" s="3" t="s">
        <v>22</v>
      </c>
      <c r="F6" s="115">
        <v>2</v>
      </c>
      <c r="G6" s="115"/>
      <c r="H6" s="115"/>
      <c r="I6" s="115">
        <f t="shared" si="0"/>
        <v>0</v>
      </c>
      <c r="J6" s="115">
        <f t="shared" si="1"/>
        <v>0</v>
      </c>
      <c r="K6" s="10"/>
    </row>
    <row r="7" spans="1:11" ht="21.75" customHeight="1">
      <c r="A7" s="1">
        <v>5</v>
      </c>
      <c r="B7" s="134" t="s">
        <v>221</v>
      </c>
      <c r="C7" s="133" t="s">
        <v>217</v>
      </c>
      <c r="D7" s="6" t="s">
        <v>223</v>
      </c>
      <c r="E7" s="3" t="s">
        <v>22</v>
      </c>
      <c r="F7" s="115">
        <v>2</v>
      </c>
      <c r="G7" s="115"/>
      <c r="H7" s="115"/>
      <c r="I7" s="115">
        <f t="shared" si="0"/>
        <v>0</v>
      </c>
      <c r="J7" s="115">
        <f t="shared" si="1"/>
        <v>0</v>
      </c>
      <c r="K7" s="10"/>
    </row>
    <row r="8" spans="1:11" ht="21.75" customHeight="1">
      <c r="A8" s="1">
        <v>6</v>
      </c>
      <c r="B8" s="134" t="s">
        <v>221</v>
      </c>
      <c r="C8" s="133" t="s">
        <v>217</v>
      </c>
      <c r="D8" s="6" t="s">
        <v>224</v>
      </c>
      <c r="E8" s="3" t="s">
        <v>22</v>
      </c>
      <c r="F8" s="115">
        <v>2</v>
      </c>
      <c r="G8" s="115"/>
      <c r="H8" s="115"/>
      <c r="I8" s="115">
        <f t="shared" si="0"/>
        <v>0</v>
      </c>
      <c r="J8" s="115">
        <f t="shared" si="1"/>
        <v>0</v>
      </c>
      <c r="K8" s="10"/>
    </row>
    <row r="9" spans="1:11" ht="21.75" customHeight="1">
      <c r="A9" s="1">
        <v>7</v>
      </c>
      <c r="B9" s="134" t="s">
        <v>221</v>
      </c>
      <c r="C9" s="133" t="s">
        <v>217</v>
      </c>
      <c r="D9" s="6" t="s">
        <v>225</v>
      </c>
      <c r="E9" s="3" t="s">
        <v>22</v>
      </c>
      <c r="F9" s="115">
        <v>2</v>
      </c>
      <c r="G9" s="115"/>
      <c r="H9" s="115"/>
      <c r="I9" s="115">
        <f t="shared" si="0"/>
        <v>0</v>
      </c>
      <c r="J9" s="115">
        <f t="shared" si="1"/>
        <v>0</v>
      </c>
      <c r="K9" s="10"/>
    </row>
    <row r="10" spans="1:11" ht="21.75" customHeight="1">
      <c r="A10" s="1">
        <v>8</v>
      </c>
      <c r="B10" s="134" t="s">
        <v>221</v>
      </c>
      <c r="C10" s="133" t="s">
        <v>217</v>
      </c>
      <c r="D10" s="6" t="s">
        <v>226</v>
      </c>
      <c r="E10" s="3" t="s">
        <v>22</v>
      </c>
      <c r="F10" s="115">
        <v>2</v>
      </c>
      <c r="G10" s="115"/>
      <c r="H10" s="115"/>
      <c r="I10" s="115">
        <f t="shared" si="0"/>
        <v>0</v>
      </c>
      <c r="J10" s="115">
        <f t="shared" si="1"/>
        <v>0</v>
      </c>
      <c r="K10" s="10"/>
    </row>
    <row r="11" spans="1:11" ht="21.75" customHeight="1">
      <c r="A11" s="1">
        <v>9</v>
      </c>
      <c r="B11" s="134" t="s">
        <v>221</v>
      </c>
      <c r="C11" s="133" t="s">
        <v>217</v>
      </c>
      <c r="D11" s="6" t="s">
        <v>227</v>
      </c>
      <c r="E11" s="3" t="s">
        <v>22</v>
      </c>
      <c r="F11" s="115">
        <v>2</v>
      </c>
      <c r="G11" s="115"/>
      <c r="H11" s="115"/>
      <c r="I11" s="115">
        <f t="shared" si="0"/>
        <v>0</v>
      </c>
      <c r="J11" s="115">
        <f t="shared" si="1"/>
        <v>0</v>
      </c>
      <c r="K11" s="10"/>
    </row>
    <row r="12" spans="1:11" ht="21.75" customHeight="1">
      <c r="A12" s="1">
        <v>10</v>
      </c>
      <c r="B12" s="134" t="s">
        <v>221</v>
      </c>
      <c r="C12" s="133" t="s">
        <v>217</v>
      </c>
      <c r="D12" s="6" t="s">
        <v>228</v>
      </c>
      <c r="E12" s="3" t="s">
        <v>22</v>
      </c>
      <c r="F12" s="115">
        <v>2</v>
      </c>
      <c r="G12" s="115"/>
      <c r="H12" s="115"/>
      <c r="I12" s="115">
        <f t="shared" si="0"/>
        <v>0</v>
      </c>
      <c r="J12" s="115">
        <f t="shared" si="1"/>
        <v>0</v>
      </c>
      <c r="K12" s="10"/>
    </row>
    <row r="13" spans="1:11" ht="21.75" customHeight="1">
      <c r="A13" s="1">
        <v>11</v>
      </c>
      <c r="B13" s="134" t="s">
        <v>221</v>
      </c>
      <c r="C13" s="133" t="s">
        <v>217</v>
      </c>
      <c r="D13" s="6" t="s">
        <v>229</v>
      </c>
      <c r="E13" s="3" t="s">
        <v>22</v>
      </c>
      <c r="F13" s="115">
        <v>2</v>
      </c>
      <c r="G13" s="115"/>
      <c r="H13" s="115"/>
      <c r="I13" s="115">
        <f t="shared" si="0"/>
        <v>0</v>
      </c>
      <c r="J13" s="115">
        <f t="shared" si="1"/>
        <v>0</v>
      </c>
      <c r="K13" s="10"/>
    </row>
    <row r="14" spans="1:11" ht="21.75" customHeight="1">
      <c r="A14" s="1">
        <v>12</v>
      </c>
      <c r="B14" s="134" t="s">
        <v>221</v>
      </c>
      <c r="C14" s="133" t="s">
        <v>217</v>
      </c>
      <c r="D14" s="6" t="s">
        <v>230</v>
      </c>
      <c r="E14" s="3" t="s">
        <v>22</v>
      </c>
      <c r="F14" s="115">
        <v>2</v>
      </c>
      <c r="G14" s="115"/>
      <c r="H14" s="115"/>
      <c r="I14" s="115">
        <f t="shared" si="0"/>
        <v>0</v>
      </c>
      <c r="J14" s="115">
        <f t="shared" si="1"/>
        <v>0</v>
      </c>
      <c r="K14" s="10"/>
    </row>
    <row r="15" spans="1:11" ht="21.75" customHeight="1">
      <c r="A15" s="1">
        <v>13</v>
      </c>
      <c r="B15" s="134" t="s">
        <v>221</v>
      </c>
      <c r="C15" s="133" t="s">
        <v>217</v>
      </c>
      <c r="D15" s="6" t="s">
        <v>231</v>
      </c>
      <c r="E15" s="3" t="s">
        <v>22</v>
      </c>
      <c r="F15" s="115">
        <v>2</v>
      </c>
      <c r="G15" s="115"/>
      <c r="H15" s="115"/>
      <c r="I15" s="115">
        <f t="shared" si="0"/>
        <v>0</v>
      </c>
      <c r="J15" s="115">
        <f t="shared" si="1"/>
        <v>0</v>
      </c>
      <c r="K15" s="10"/>
    </row>
    <row r="16" spans="1:11" ht="21.75" customHeight="1">
      <c r="A16" s="1">
        <v>14</v>
      </c>
      <c r="B16" s="134" t="s">
        <v>221</v>
      </c>
      <c r="C16" s="133" t="s">
        <v>217</v>
      </c>
      <c r="D16" s="6" t="s">
        <v>232</v>
      </c>
      <c r="E16" s="3" t="s">
        <v>22</v>
      </c>
      <c r="F16" s="115">
        <v>2</v>
      </c>
      <c r="G16" s="115"/>
      <c r="H16" s="115"/>
      <c r="I16" s="115">
        <f t="shared" si="0"/>
        <v>0</v>
      </c>
      <c r="J16" s="115">
        <f t="shared" si="1"/>
        <v>0</v>
      </c>
      <c r="K16" s="10"/>
    </row>
    <row r="17" spans="1:11" ht="23.25" customHeight="1">
      <c r="A17" s="1">
        <v>15</v>
      </c>
      <c r="B17" s="134" t="s">
        <v>221</v>
      </c>
      <c r="C17" s="133" t="s">
        <v>217</v>
      </c>
      <c r="D17" s="6" t="s">
        <v>233</v>
      </c>
      <c r="E17" s="3" t="s">
        <v>22</v>
      </c>
      <c r="F17" s="115">
        <v>2</v>
      </c>
      <c r="G17" s="115"/>
      <c r="H17" s="115"/>
      <c r="I17" s="115">
        <f t="shared" si="0"/>
        <v>0</v>
      </c>
      <c r="J17" s="115">
        <f t="shared" si="1"/>
        <v>0</v>
      </c>
      <c r="K17" s="10"/>
    </row>
    <row r="18" spans="1:11" ht="23.25" customHeight="1">
      <c r="A18" s="1">
        <v>16</v>
      </c>
      <c r="B18" s="135" t="s">
        <v>254</v>
      </c>
      <c r="C18" s="133" t="s">
        <v>217</v>
      </c>
      <c r="D18" s="6" t="s">
        <v>235</v>
      </c>
      <c r="E18" s="3" t="s">
        <v>22</v>
      </c>
      <c r="F18" s="115">
        <v>1</v>
      </c>
      <c r="G18" s="115"/>
      <c r="H18" s="115"/>
      <c r="I18" s="115">
        <f t="shared" si="0"/>
        <v>0</v>
      </c>
      <c r="J18" s="115">
        <f t="shared" si="1"/>
        <v>0</v>
      </c>
      <c r="K18" s="10"/>
    </row>
    <row r="19" spans="1:11" ht="23.25" customHeight="1">
      <c r="A19" s="1">
        <v>17</v>
      </c>
      <c r="B19" s="135" t="s">
        <v>234</v>
      </c>
      <c r="C19" s="133" t="s">
        <v>217</v>
      </c>
      <c r="D19" s="7" t="s">
        <v>236</v>
      </c>
      <c r="E19" s="3" t="s">
        <v>22</v>
      </c>
      <c r="F19" s="115">
        <v>1</v>
      </c>
      <c r="G19" s="115"/>
      <c r="H19" s="115"/>
      <c r="I19" s="115">
        <f t="shared" si="0"/>
        <v>0</v>
      </c>
      <c r="J19" s="115">
        <f t="shared" si="1"/>
        <v>0</v>
      </c>
      <c r="K19" s="10"/>
    </row>
    <row r="20" spans="1:11" ht="23.25" customHeight="1">
      <c r="A20" s="1">
        <v>18</v>
      </c>
      <c r="B20" s="135" t="s">
        <v>237</v>
      </c>
      <c r="C20" s="133" t="s">
        <v>238</v>
      </c>
      <c r="D20" s="7"/>
      <c r="E20" s="3" t="s">
        <v>55</v>
      </c>
      <c r="F20" s="115">
        <v>3</v>
      </c>
      <c r="G20" s="115"/>
      <c r="H20" s="115"/>
      <c r="I20" s="115">
        <f t="shared" si="0"/>
        <v>0</v>
      </c>
      <c r="J20" s="115">
        <f t="shared" si="1"/>
        <v>0</v>
      </c>
      <c r="K20" s="10"/>
    </row>
    <row r="21" spans="1:11" ht="23.25" customHeight="1">
      <c r="A21" s="1">
        <v>19</v>
      </c>
      <c r="B21" s="135" t="s">
        <v>239</v>
      </c>
      <c r="C21" s="133" t="s">
        <v>256</v>
      </c>
      <c r="D21" s="7"/>
      <c r="E21" s="3" t="s">
        <v>55</v>
      </c>
      <c r="F21" s="115">
        <v>2</v>
      </c>
      <c r="G21" s="115"/>
      <c r="H21" s="115"/>
      <c r="I21" s="115">
        <f t="shared" si="0"/>
        <v>0</v>
      </c>
      <c r="J21" s="115">
        <f t="shared" si="1"/>
        <v>0</v>
      </c>
      <c r="K21" s="10"/>
    </row>
    <row r="22" spans="1:11" ht="23.25" customHeight="1">
      <c r="A22" s="1">
        <v>20</v>
      </c>
      <c r="B22" s="136" t="s">
        <v>240</v>
      </c>
      <c r="C22" s="133" t="s">
        <v>255</v>
      </c>
      <c r="D22" s="8" t="s">
        <v>241</v>
      </c>
      <c r="E22" s="3" t="s">
        <v>55</v>
      </c>
      <c r="F22" s="115">
        <v>2</v>
      </c>
      <c r="G22" s="115"/>
      <c r="H22" s="115"/>
      <c r="I22" s="115">
        <f t="shared" si="0"/>
        <v>0</v>
      </c>
      <c r="J22" s="115">
        <f t="shared" si="1"/>
        <v>0</v>
      </c>
      <c r="K22" s="10"/>
    </row>
    <row r="23" spans="1:11" ht="23.25" customHeight="1">
      <c r="A23" s="1">
        <v>21</v>
      </c>
      <c r="B23" s="136" t="s">
        <v>242</v>
      </c>
      <c r="C23" s="136" t="s">
        <v>243</v>
      </c>
      <c r="D23" s="8"/>
      <c r="E23" s="3" t="s">
        <v>22</v>
      </c>
      <c r="F23" s="115">
        <v>2</v>
      </c>
      <c r="G23" s="115"/>
      <c r="H23" s="115"/>
      <c r="I23" s="115">
        <f t="shared" si="0"/>
        <v>0</v>
      </c>
      <c r="J23" s="115">
        <f t="shared" si="1"/>
        <v>0</v>
      </c>
      <c r="K23" s="10"/>
    </row>
    <row r="24" spans="1:12" ht="23.25" customHeight="1">
      <c r="A24" s="1">
        <v>22</v>
      </c>
      <c r="B24" s="136" t="s">
        <v>271</v>
      </c>
      <c r="C24" s="138" t="s">
        <v>257</v>
      </c>
      <c r="D24" s="8"/>
      <c r="E24" s="3" t="s">
        <v>92</v>
      </c>
      <c r="F24" s="115">
        <f>926*2</f>
        <v>1852</v>
      </c>
      <c r="G24" s="116"/>
      <c r="H24" s="116"/>
      <c r="I24" s="115">
        <f t="shared" si="0"/>
        <v>0</v>
      </c>
      <c r="J24" s="115">
        <f t="shared" si="1"/>
        <v>0</v>
      </c>
      <c r="K24" s="130"/>
      <c r="L24" s="114"/>
    </row>
    <row r="25" spans="1:11" s="68" customFormat="1" ht="23.25" customHeight="1">
      <c r="A25" s="1">
        <v>23</v>
      </c>
      <c r="B25" s="136" t="s">
        <v>244</v>
      </c>
      <c r="C25" s="136"/>
      <c r="D25" s="8"/>
      <c r="E25" s="3" t="s">
        <v>92</v>
      </c>
      <c r="F25" s="115">
        <f>F24</f>
        <v>1852</v>
      </c>
      <c r="G25" s="116"/>
      <c r="H25" s="116"/>
      <c r="I25" s="115">
        <f t="shared" si="0"/>
        <v>0</v>
      </c>
      <c r="J25" s="115">
        <f t="shared" si="1"/>
        <v>0</v>
      </c>
      <c r="K25" s="130"/>
    </row>
    <row r="26" spans="1:11" ht="24.75" customHeight="1">
      <c r="A26" s="1">
        <v>24</v>
      </c>
      <c r="B26" s="136" t="s">
        <v>245</v>
      </c>
      <c r="C26" s="136" t="s">
        <v>246</v>
      </c>
      <c r="D26" s="8"/>
      <c r="E26" s="3" t="s">
        <v>55</v>
      </c>
      <c r="F26" s="115">
        <v>8</v>
      </c>
      <c r="G26" s="116"/>
      <c r="H26" s="116"/>
      <c r="I26" s="115">
        <f t="shared" si="0"/>
        <v>0</v>
      </c>
      <c r="J26" s="115">
        <f t="shared" si="1"/>
        <v>0</v>
      </c>
      <c r="K26" s="10"/>
    </row>
    <row r="27" spans="1:11" ht="24" customHeight="1">
      <c r="A27" s="1">
        <v>25</v>
      </c>
      <c r="B27" s="136" t="s">
        <v>247</v>
      </c>
      <c r="C27" s="136" t="s">
        <v>246</v>
      </c>
      <c r="D27" s="8"/>
      <c r="E27" s="3" t="s">
        <v>55</v>
      </c>
      <c r="F27" s="115">
        <v>2</v>
      </c>
      <c r="G27" s="116"/>
      <c r="H27" s="116"/>
      <c r="I27" s="115">
        <f t="shared" si="0"/>
        <v>0</v>
      </c>
      <c r="J27" s="115">
        <f t="shared" si="1"/>
        <v>0</v>
      </c>
      <c r="K27" s="10"/>
    </row>
    <row r="28" spans="1:11" ht="21.75" customHeight="1">
      <c r="A28" s="1">
        <v>26</v>
      </c>
      <c r="B28" s="135" t="s">
        <v>248</v>
      </c>
      <c r="C28" s="135" t="s">
        <v>249</v>
      </c>
      <c r="D28" s="7"/>
      <c r="E28" s="3" t="s">
        <v>22</v>
      </c>
      <c r="F28" s="115">
        <v>1</v>
      </c>
      <c r="G28" s="115"/>
      <c r="H28" s="115"/>
      <c r="I28" s="115">
        <f t="shared" si="0"/>
        <v>0</v>
      </c>
      <c r="J28" s="115">
        <f t="shared" si="1"/>
        <v>0</v>
      </c>
      <c r="K28" s="10"/>
    </row>
    <row r="29" spans="1:11" ht="21.75" customHeight="1">
      <c r="A29" s="1">
        <v>27</v>
      </c>
      <c r="B29" s="135" t="s">
        <v>250</v>
      </c>
      <c r="C29" s="135"/>
      <c r="D29" s="7"/>
      <c r="E29" s="3" t="s">
        <v>55</v>
      </c>
      <c r="F29" s="115">
        <v>1</v>
      </c>
      <c r="G29" s="115"/>
      <c r="H29" s="115"/>
      <c r="I29" s="115">
        <f t="shared" si="0"/>
        <v>0</v>
      </c>
      <c r="J29" s="115">
        <f t="shared" si="1"/>
        <v>0</v>
      </c>
      <c r="K29" s="10"/>
    </row>
    <row r="30" spans="1:11" ht="21.75" customHeight="1">
      <c r="A30" s="1">
        <v>28</v>
      </c>
      <c r="B30" s="135" t="s">
        <v>258</v>
      </c>
      <c r="C30" s="135"/>
      <c r="D30" s="7"/>
      <c r="E30" s="3" t="s">
        <v>55</v>
      </c>
      <c r="F30" s="115">
        <v>1</v>
      </c>
      <c r="G30" s="115"/>
      <c r="H30" s="115"/>
      <c r="I30" s="115">
        <f t="shared" si="0"/>
        <v>0</v>
      </c>
      <c r="J30" s="115">
        <f t="shared" si="1"/>
        <v>0</v>
      </c>
      <c r="K30" s="10"/>
    </row>
    <row r="31" spans="1:11" ht="21.75" customHeight="1">
      <c r="A31" s="1">
        <v>29</v>
      </c>
      <c r="B31" s="135" t="s">
        <v>251</v>
      </c>
      <c r="C31" s="135"/>
      <c r="D31" s="7"/>
      <c r="E31" s="3" t="s">
        <v>252</v>
      </c>
      <c r="F31" s="115">
        <v>1</v>
      </c>
      <c r="G31" s="116"/>
      <c r="H31" s="116"/>
      <c r="I31" s="115">
        <f t="shared" si="0"/>
        <v>0</v>
      </c>
      <c r="J31" s="115">
        <f t="shared" si="1"/>
        <v>0</v>
      </c>
      <c r="K31" s="10"/>
    </row>
    <row r="32" spans="1:11" ht="21.75" customHeight="1">
      <c r="A32" s="1">
        <v>30</v>
      </c>
      <c r="B32" s="135" t="s">
        <v>253</v>
      </c>
      <c r="C32" s="135"/>
      <c r="D32" s="7"/>
      <c r="E32" s="3" t="s">
        <v>252</v>
      </c>
      <c r="F32" s="116">
        <v>1</v>
      </c>
      <c r="G32" s="116"/>
      <c r="H32" s="116"/>
      <c r="I32" s="115">
        <f t="shared" si="0"/>
        <v>0</v>
      </c>
      <c r="J32" s="115">
        <f t="shared" si="1"/>
        <v>0</v>
      </c>
      <c r="K32" s="10"/>
    </row>
    <row r="33" spans="1:11" ht="21.75" customHeight="1">
      <c r="A33" s="1">
        <v>31</v>
      </c>
      <c r="B33" s="135" t="s">
        <v>270</v>
      </c>
      <c r="C33" s="135"/>
      <c r="D33" s="7"/>
      <c r="E33" s="3" t="s">
        <v>252</v>
      </c>
      <c r="F33" s="116">
        <v>1</v>
      </c>
      <c r="G33" s="116"/>
      <c r="H33" s="116"/>
      <c r="I33" s="115">
        <f t="shared" si="0"/>
        <v>0</v>
      </c>
      <c r="J33" s="115">
        <f t="shared" si="1"/>
        <v>0</v>
      </c>
      <c r="K33" s="10"/>
    </row>
    <row r="34" spans="1:11" s="123" customFormat="1" ht="21.75" customHeight="1">
      <c r="A34" s="118">
        <v>32</v>
      </c>
      <c r="B34" s="119" t="s">
        <v>20</v>
      </c>
      <c r="C34" s="119"/>
      <c r="D34" s="119"/>
      <c r="E34" s="120"/>
      <c r="F34" s="121"/>
      <c r="G34" s="121"/>
      <c r="H34" s="121"/>
      <c r="I34" s="121"/>
      <c r="J34" s="121">
        <f>SUM(J3:J33)</f>
        <v>0</v>
      </c>
      <c r="K34" s="122"/>
    </row>
  </sheetData>
  <sheetProtection/>
  <mergeCells count="1">
    <mergeCell ref="A1:K1"/>
  </mergeCells>
  <printOptions horizontalCentered="1"/>
  <pageMargins left="0.2" right="0.2" top="0.4722222222222222" bottom="0.39305555555555555" header="0.31" footer="0.31"/>
  <pageSetup horizontalDpi="600" verticalDpi="600" orientation="portrait" paperSize="9" scale="9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彩燕 连</cp:lastModifiedBy>
  <cp:lastPrinted>2016-01-21T16:17:46Z</cp:lastPrinted>
  <dcterms:created xsi:type="dcterms:W3CDTF">1996-12-17T01:32:42Z</dcterms:created>
  <dcterms:modified xsi:type="dcterms:W3CDTF">2024-03-15T08:21:48Z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C394BFE7CDDA46B49E774438CC207480_13</vt:lpwstr>
  </property>
</Properties>
</file>